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https://d.docs.live.net/2967fdd897fa7455/AAA - SCA/ST Florian/Templates/"/>
    </mc:Choice>
  </mc:AlternateContent>
  <xr:revisionPtr revIDLastSave="45" documentId="8_{A75D7653-9CD1-42CF-AB69-2231ACFBBCC3}" xr6:coauthVersionLast="47" xr6:coauthVersionMax="47" xr10:uidLastSave="{86B1ED40-8960-4E87-BDD4-DF1FAEC4D102}"/>
  <bookViews>
    <workbookView xWindow="-108" yWindow="-108" windowWidth="23256" windowHeight="12456" firstSheet="1" activeTab="1" xr2:uid="{00000000-000D-0000-FFFF-FFFF00000000}"/>
  </bookViews>
  <sheets>
    <sheet name="README" sheetId="1" state="hidden" r:id="rId1"/>
    <sheet name="Event Structure" sheetId="2" r:id="rId2"/>
    <sheet name="Budget" sheetId="10" r:id="rId3"/>
    <sheet name="Member Bookings" sheetId="3" r:id="rId4"/>
    <sheet name="NM Bookings" sheetId="5" r:id="rId5"/>
    <sheet name="Steward's report" sheetId="6" r:id="rId6"/>
    <sheet name="Receipt Entry" sheetId="7" r:id="rId7"/>
    <sheet name="allergies" sheetId="11" r:id="rId8"/>
    <sheet name="Gate forms Member pre-filled" sheetId="8" r:id="rId9"/>
    <sheet name="Gate forms NM pre-filled" sheetId="9" r:id="rId10"/>
    <sheet name="Sheet1" sheetId="12" r:id="rId11"/>
  </sheets>
  <definedNames>
    <definedName name="_xlnm._FilterDatabase" localSheetId="3" hidden="1">'Member Bookings'!$A$4:$K$205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9" l="1"/>
  <c r="F16" i="9"/>
  <c r="E16" i="9"/>
  <c r="D16" i="9"/>
  <c r="B17" i="9"/>
  <c r="B16" i="9"/>
  <c r="J104" i="8"/>
  <c r="H104" i="8"/>
  <c r="H103" i="8"/>
  <c r="H102" i="8"/>
  <c r="D93" i="8"/>
  <c r="D94" i="8"/>
  <c r="D95" i="8"/>
  <c r="D111" i="8"/>
  <c r="D112" i="8"/>
  <c r="D113" i="8"/>
  <c r="D114" i="8"/>
  <c r="D115" i="8"/>
  <c r="D116" i="8"/>
  <c r="D117" i="8"/>
  <c r="D118" i="8"/>
  <c r="D119" i="8"/>
  <c r="D125" i="8"/>
  <c r="B125" i="8"/>
  <c r="E125" i="8"/>
  <c r="B118" i="8"/>
  <c r="E118" i="8"/>
  <c r="B119" i="8"/>
  <c r="E119" i="8"/>
  <c r="B126" i="8"/>
  <c r="D126" i="8"/>
  <c r="E126" i="8"/>
  <c r="B127" i="8"/>
  <c r="D127" i="8"/>
  <c r="E127" i="8"/>
  <c r="B128" i="8"/>
  <c r="D128" i="8"/>
  <c r="E128" i="8"/>
  <c r="B129" i="8"/>
  <c r="D129" i="8"/>
  <c r="E129" i="8"/>
  <c r="B130" i="8"/>
  <c r="D130" i="8"/>
  <c r="E130" i="8"/>
  <c r="B131" i="8"/>
  <c r="D131" i="8"/>
  <c r="E131" i="8"/>
  <c r="B132" i="8"/>
  <c r="D132" i="8"/>
  <c r="E132" i="8"/>
  <c r="B133" i="8"/>
  <c r="D133" i="8"/>
  <c r="E133" i="8"/>
  <c r="J54" i="8"/>
  <c r="H54" i="8"/>
  <c r="H53" i="8"/>
  <c r="H52" i="8"/>
  <c r="J29" i="8"/>
  <c r="H29" i="8"/>
  <c r="H28" i="8"/>
  <c r="H27" i="8"/>
  <c r="A8" i="3"/>
  <c r="B29" i="10"/>
  <c r="A25" i="3"/>
  <c r="I36" i="3" l="1"/>
  <c r="I29" i="3"/>
  <c r="J8" i="5"/>
  <c r="J9" i="5"/>
  <c r="J10" i="5"/>
  <c r="I25" i="3"/>
  <c r="D43" i="8"/>
  <c r="D44" i="8"/>
  <c r="D45" i="8"/>
  <c r="D46" i="8"/>
  <c r="D61" i="8"/>
  <c r="D62" i="8"/>
  <c r="D63" i="8"/>
  <c r="D64" i="8"/>
  <c r="D65" i="8"/>
  <c r="D66" i="8"/>
  <c r="D67" i="8"/>
  <c r="D68" i="8"/>
  <c r="D69" i="8"/>
  <c r="D70" i="8"/>
  <c r="D71" i="8"/>
  <c r="D87" i="8"/>
  <c r="D88" i="8"/>
  <c r="D89" i="8"/>
  <c r="D90" i="8"/>
  <c r="D91" i="8"/>
  <c r="D92" i="8"/>
  <c r="D11" i="8"/>
  <c r="D12" i="8"/>
  <c r="D13" i="8"/>
  <c r="D14" i="8"/>
  <c r="D15" i="8"/>
  <c r="D16" i="8"/>
  <c r="D17" i="8"/>
  <c r="D18" i="8"/>
  <c r="D19" i="8"/>
  <c r="D20" i="8"/>
  <c r="D21" i="8"/>
  <c r="D36" i="8"/>
  <c r="D37" i="8"/>
  <c r="D38" i="8"/>
  <c r="D39" i="8"/>
  <c r="D40" i="8"/>
  <c r="D41" i="8"/>
  <c r="D42" i="8"/>
  <c r="D10" i="8"/>
  <c r="F11" i="9"/>
  <c r="F12" i="9"/>
  <c r="F13" i="9"/>
  <c r="F14" i="9"/>
  <c r="F15" i="9"/>
  <c r="F17" i="9"/>
  <c r="F18" i="9"/>
  <c r="F19" i="9"/>
  <c r="F20" i="9"/>
  <c r="F21" i="9"/>
  <c r="F22" i="9"/>
  <c r="F27" i="9"/>
  <c r="F28" i="9"/>
  <c r="F29" i="9"/>
  <c r="F30" i="9"/>
  <c r="F31" i="9"/>
  <c r="F32" i="9"/>
  <c r="F33" i="9"/>
  <c r="F34" i="9"/>
  <c r="F35" i="9"/>
  <c r="F36" i="9"/>
  <c r="F37" i="9"/>
  <c r="F38" i="9"/>
  <c r="F39" i="9"/>
  <c r="F40" i="9"/>
  <c r="F41" i="9"/>
  <c r="F42" i="9"/>
  <c r="F43" i="9"/>
  <c r="F44" i="9"/>
  <c r="F45" i="9"/>
  <c r="F46" i="9"/>
  <c r="F47" i="9"/>
  <c r="F48" i="9"/>
  <c r="F49" i="9"/>
  <c r="F50" i="9"/>
  <c r="F51" i="9"/>
  <c r="F52" i="9"/>
  <c r="F53" i="9"/>
  <c r="F10" i="9"/>
  <c r="J6" i="5"/>
  <c r="J7" i="5"/>
  <c r="I13" i="3"/>
  <c r="I14" i="3"/>
  <c r="I15" i="3"/>
  <c r="I16" i="3"/>
  <c r="I17" i="3"/>
  <c r="I18" i="3"/>
  <c r="I19" i="3"/>
  <c r="I20" i="3"/>
  <c r="I21" i="3"/>
  <c r="I22" i="3"/>
  <c r="I23" i="3"/>
  <c r="I24" i="3"/>
  <c r="I26" i="3"/>
  <c r="I27" i="3"/>
  <c r="I28" i="3"/>
  <c r="I30" i="3"/>
  <c r="I31" i="3"/>
  <c r="I32" i="3"/>
  <c r="I33" i="3"/>
  <c r="I34" i="3"/>
  <c r="I35"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8" i="3"/>
  <c r="I9" i="3"/>
  <c r="I10" i="3"/>
  <c r="I11" i="3"/>
  <c r="I12" i="3"/>
  <c r="I7" i="3"/>
  <c r="K6" i="7"/>
  <c r="A7" i="3"/>
  <c r="A9" i="3"/>
  <c r="A10" i="3"/>
  <c r="A11" i="3"/>
  <c r="A12" i="3"/>
  <c r="A13" i="3"/>
  <c r="A14" i="3"/>
  <c r="A15" i="3"/>
  <c r="A16" i="3"/>
  <c r="A17" i="3"/>
  <c r="A18" i="3"/>
  <c r="A19" i="3"/>
  <c r="A20" i="3"/>
  <c r="A21" i="3"/>
  <c r="A22" i="3"/>
  <c r="A23" i="3"/>
  <c r="A24"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6" i="3"/>
  <c r="C31" i="10"/>
  <c r="B31" i="10" l="1"/>
  <c r="B33" i="10" s="1"/>
  <c r="M21" i="3" l="1"/>
  <c r="M12" i="3"/>
  <c r="M13" i="3"/>
  <c r="M14" i="3"/>
  <c r="M15" i="3"/>
  <c r="F37" i="8" l="1"/>
  <c r="F38" i="8"/>
  <c r="F39" i="8"/>
  <c r="F40" i="8"/>
  <c r="F41" i="8"/>
  <c r="F42" i="8"/>
  <c r="F43" i="8"/>
  <c r="F11" i="8"/>
  <c r="F12" i="8"/>
  <c r="F13" i="8"/>
  <c r="F14" i="8"/>
  <c r="F15" i="8"/>
  <c r="F16" i="8"/>
  <c r="F17" i="8"/>
  <c r="F18" i="8"/>
  <c r="F19" i="8"/>
  <c r="F20" i="8"/>
  <c r="F21" i="8"/>
  <c r="F36" i="8"/>
  <c r="F10" i="8"/>
  <c r="B16" i="10" l="1"/>
  <c r="A7" i="5" l="1"/>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6" i="5"/>
  <c r="E15" i="6"/>
  <c r="H6" i="6"/>
  <c r="E6" i="6"/>
  <c r="E7" i="6"/>
  <c r="E8" i="6"/>
  <c r="E10" i="6"/>
  <c r="E11" i="6"/>
  <c r="E12" i="6"/>
  <c r="E13" i="6"/>
  <c r="E5" i="6"/>
  <c r="L6" i="7"/>
  <c r="K7" i="7"/>
  <c r="L7" i="7" s="1"/>
  <c r="G42" i="7"/>
  <c r="H42" i="7"/>
  <c r="G43" i="7"/>
  <c r="H43" i="7"/>
  <c r="G44" i="7"/>
  <c r="H44" i="7"/>
  <c r="G45" i="7"/>
  <c r="H45" i="7"/>
  <c r="G46" i="7"/>
  <c r="H46" i="7"/>
  <c r="G47" i="7"/>
  <c r="H47" i="7"/>
  <c r="H13" i="7"/>
  <c r="K8" i="7" s="1"/>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12" i="7"/>
  <c r="D10" i="9"/>
  <c r="D11" i="9"/>
  <c r="D12" i="9"/>
  <c r="D13" i="9"/>
  <c r="D14" i="9"/>
  <c r="D15" i="9"/>
  <c r="D17" i="9"/>
  <c r="D18" i="9"/>
  <c r="D19" i="9"/>
  <c r="D20" i="9"/>
  <c r="D21" i="9"/>
  <c r="D22" i="9"/>
  <c r="D27" i="9"/>
  <c r="D28" i="9"/>
  <c r="D29" i="9"/>
  <c r="D30" i="9"/>
  <c r="D31" i="9"/>
  <c r="D32" i="9"/>
  <c r="D33" i="9"/>
  <c r="D34" i="9"/>
  <c r="D35" i="9"/>
  <c r="D36" i="9"/>
  <c r="D37" i="9"/>
  <c r="D38" i="9"/>
  <c r="D39" i="9"/>
  <c r="D40" i="9"/>
  <c r="D41" i="9"/>
  <c r="D42" i="9"/>
  <c r="D43" i="9"/>
  <c r="D44" i="9"/>
  <c r="D45" i="9"/>
  <c r="D46" i="9"/>
  <c r="D47" i="9"/>
  <c r="D48" i="9"/>
  <c r="D49" i="9"/>
  <c r="D50" i="9"/>
  <c r="D51" i="9"/>
  <c r="D52" i="9"/>
  <c r="D53"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E269" i="9"/>
  <c r="D269" i="9"/>
  <c r="B269" i="9"/>
  <c r="E268" i="9"/>
  <c r="D268" i="9"/>
  <c r="B268" i="9"/>
  <c r="E267" i="9"/>
  <c r="D267" i="9"/>
  <c r="B267" i="9"/>
  <c r="E266" i="9"/>
  <c r="D266" i="9"/>
  <c r="B266" i="9"/>
  <c r="E265" i="9"/>
  <c r="D265" i="9"/>
  <c r="B265" i="9"/>
  <c r="E264" i="9"/>
  <c r="D264" i="9"/>
  <c r="B264" i="9"/>
  <c r="E263" i="9"/>
  <c r="D263" i="9"/>
  <c r="B263" i="9"/>
  <c r="E262" i="9"/>
  <c r="D262" i="9"/>
  <c r="B262" i="9"/>
  <c r="E261" i="9"/>
  <c r="D261" i="9"/>
  <c r="B261" i="9"/>
  <c r="E260" i="9"/>
  <c r="D260" i="9"/>
  <c r="B260" i="9"/>
  <c r="E259" i="9"/>
  <c r="D259" i="9"/>
  <c r="B259" i="9"/>
  <c r="E258" i="9"/>
  <c r="D258" i="9"/>
  <c r="B258" i="9"/>
  <c r="E257" i="9"/>
  <c r="D257" i="9"/>
  <c r="B257" i="9"/>
  <c r="E256" i="9"/>
  <c r="D256" i="9"/>
  <c r="B256" i="9"/>
  <c r="E255" i="9"/>
  <c r="D255" i="9"/>
  <c r="B255" i="9"/>
  <c r="E254" i="9"/>
  <c r="D254" i="9"/>
  <c r="B254" i="9"/>
  <c r="E253" i="9"/>
  <c r="D253" i="9"/>
  <c r="B253" i="9"/>
  <c r="E252" i="9"/>
  <c r="D252" i="9"/>
  <c r="B252" i="9"/>
  <c r="E251" i="9"/>
  <c r="D251" i="9"/>
  <c r="B251" i="9"/>
  <c r="E250" i="9"/>
  <c r="D250" i="9"/>
  <c r="B250" i="9"/>
  <c r="E249" i="9"/>
  <c r="D249" i="9"/>
  <c r="B249" i="9"/>
  <c r="E248" i="9"/>
  <c r="D248" i="9"/>
  <c r="B248" i="9"/>
  <c r="E247" i="9"/>
  <c r="D247" i="9"/>
  <c r="B247" i="9"/>
  <c r="E246" i="9"/>
  <c r="D246" i="9"/>
  <c r="B246" i="9"/>
  <c r="E245" i="9"/>
  <c r="D245" i="9"/>
  <c r="B245" i="9"/>
  <c r="E244" i="9"/>
  <c r="D244" i="9"/>
  <c r="B244" i="9"/>
  <c r="E243" i="9"/>
  <c r="D243" i="9"/>
  <c r="B243" i="9"/>
  <c r="E242" i="9"/>
  <c r="D242" i="9"/>
  <c r="B242" i="9"/>
  <c r="E241" i="9"/>
  <c r="D241" i="9"/>
  <c r="B241" i="9"/>
  <c r="E240" i="9"/>
  <c r="D240" i="9"/>
  <c r="B240" i="9"/>
  <c r="E239" i="9"/>
  <c r="D239" i="9"/>
  <c r="B239" i="9"/>
  <c r="E238" i="9"/>
  <c r="D238" i="9"/>
  <c r="B238" i="9"/>
  <c r="E237" i="9"/>
  <c r="D237" i="9"/>
  <c r="B237" i="9"/>
  <c r="E236" i="9"/>
  <c r="D236" i="9"/>
  <c r="B236" i="9"/>
  <c r="E235" i="9"/>
  <c r="D235" i="9"/>
  <c r="B235" i="9"/>
  <c r="E234" i="9"/>
  <c r="D234" i="9"/>
  <c r="B234" i="9"/>
  <c r="E233" i="9"/>
  <c r="D233" i="9"/>
  <c r="B233" i="9"/>
  <c r="E232" i="9"/>
  <c r="D232" i="9"/>
  <c r="B232" i="9"/>
  <c r="E231" i="9"/>
  <c r="D231" i="9"/>
  <c r="B231" i="9"/>
  <c r="E230" i="9"/>
  <c r="D230" i="9"/>
  <c r="B230" i="9"/>
  <c r="E215" i="9"/>
  <c r="D215" i="9"/>
  <c r="B215" i="9"/>
  <c r="E214" i="9"/>
  <c r="D214" i="9"/>
  <c r="B214" i="9"/>
  <c r="E213" i="9"/>
  <c r="D213" i="9"/>
  <c r="B213" i="9"/>
  <c r="E212" i="9"/>
  <c r="D212" i="9"/>
  <c r="B212" i="9"/>
  <c r="E211" i="9"/>
  <c r="D211" i="9"/>
  <c r="B211" i="9"/>
  <c r="E210" i="9"/>
  <c r="D210" i="9"/>
  <c r="B210" i="9"/>
  <c r="E209" i="9"/>
  <c r="D209" i="9"/>
  <c r="B209" i="9"/>
  <c r="E208" i="9"/>
  <c r="D208" i="9"/>
  <c r="B208" i="9"/>
  <c r="E207" i="9"/>
  <c r="D207" i="9"/>
  <c r="B207" i="9"/>
  <c r="E206" i="9"/>
  <c r="D206" i="9"/>
  <c r="B206" i="9"/>
  <c r="E205" i="9"/>
  <c r="D205" i="9"/>
  <c r="B205" i="9"/>
  <c r="E204" i="9"/>
  <c r="D204" i="9"/>
  <c r="B204" i="9"/>
  <c r="E203" i="9"/>
  <c r="D203" i="9"/>
  <c r="B203" i="9"/>
  <c r="E202" i="9"/>
  <c r="D202" i="9"/>
  <c r="B202" i="9"/>
  <c r="E201" i="9"/>
  <c r="D201" i="9"/>
  <c r="B201" i="9"/>
  <c r="E200" i="9"/>
  <c r="D200" i="9"/>
  <c r="B200" i="9"/>
  <c r="E199" i="9"/>
  <c r="D199" i="9"/>
  <c r="B199" i="9"/>
  <c r="E198" i="9"/>
  <c r="D198" i="9"/>
  <c r="B198" i="9"/>
  <c r="E197" i="9"/>
  <c r="D197" i="9"/>
  <c r="B197" i="9"/>
  <c r="E196" i="9"/>
  <c r="D196" i="9"/>
  <c r="B196" i="9"/>
  <c r="E195" i="9"/>
  <c r="D195" i="9"/>
  <c r="B195" i="9"/>
  <c r="E194" i="9"/>
  <c r="D194" i="9"/>
  <c r="B194" i="9"/>
  <c r="E193" i="9"/>
  <c r="D193" i="9"/>
  <c r="B193" i="9"/>
  <c r="E192" i="9"/>
  <c r="D192" i="9"/>
  <c r="B192" i="9"/>
  <c r="E191" i="9"/>
  <c r="D191" i="9"/>
  <c r="B191" i="9"/>
  <c r="E190" i="9"/>
  <c r="D190" i="9"/>
  <c r="B190" i="9"/>
  <c r="E189" i="9"/>
  <c r="D189" i="9"/>
  <c r="B189" i="9"/>
  <c r="E188" i="9"/>
  <c r="D188" i="9"/>
  <c r="B188" i="9"/>
  <c r="E187" i="9"/>
  <c r="D187" i="9"/>
  <c r="B187" i="9"/>
  <c r="E186" i="9"/>
  <c r="D186" i="9"/>
  <c r="B186" i="9"/>
  <c r="E185" i="9"/>
  <c r="D185" i="9"/>
  <c r="B185" i="9"/>
  <c r="E184" i="9"/>
  <c r="D184" i="9"/>
  <c r="B184" i="9"/>
  <c r="E183" i="9"/>
  <c r="D183" i="9"/>
  <c r="B183" i="9"/>
  <c r="E182" i="9"/>
  <c r="D182" i="9"/>
  <c r="B182" i="9"/>
  <c r="E181" i="9"/>
  <c r="D181" i="9"/>
  <c r="B181" i="9"/>
  <c r="E180" i="9"/>
  <c r="D180" i="9"/>
  <c r="B180" i="9"/>
  <c r="E179" i="9"/>
  <c r="D179" i="9"/>
  <c r="B179" i="9"/>
  <c r="E178" i="9"/>
  <c r="D178" i="9"/>
  <c r="B178" i="9"/>
  <c r="E177" i="9"/>
  <c r="D177" i="9"/>
  <c r="B177" i="9"/>
  <c r="E176" i="9"/>
  <c r="D176" i="9"/>
  <c r="B176" i="9"/>
  <c r="E161" i="9"/>
  <c r="D161" i="9"/>
  <c r="B161" i="9"/>
  <c r="E160" i="9"/>
  <c r="D160" i="9"/>
  <c r="B160" i="9"/>
  <c r="E159" i="9"/>
  <c r="D159" i="9"/>
  <c r="B159" i="9"/>
  <c r="E158" i="9"/>
  <c r="D158" i="9"/>
  <c r="B158" i="9"/>
  <c r="E157" i="9"/>
  <c r="D157" i="9"/>
  <c r="B157" i="9"/>
  <c r="E156" i="9"/>
  <c r="D156" i="9"/>
  <c r="B156" i="9"/>
  <c r="E155" i="9"/>
  <c r="D155" i="9"/>
  <c r="B155" i="9"/>
  <c r="E154" i="9"/>
  <c r="D154" i="9"/>
  <c r="B154" i="9"/>
  <c r="E153" i="9"/>
  <c r="D153" i="9"/>
  <c r="B153" i="9"/>
  <c r="E152" i="9"/>
  <c r="D152" i="9"/>
  <c r="B152" i="9"/>
  <c r="E151" i="9"/>
  <c r="D151" i="9"/>
  <c r="B151" i="9"/>
  <c r="E150" i="9"/>
  <c r="D150" i="9"/>
  <c r="B150" i="9"/>
  <c r="E149" i="9"/>
  <c r="D149" i="9"/>
  <c r="B149" i="9"/>
  <c r="E148" i="9"/>
  <c r="D148" i="9"/>
  <c r="B148" i="9"/>
  <c r="E147" i="9"/>
  <c r="D147" i="9"/>
  <c r="B147" i="9"/>
  <c r="E146" i="9"/>
  <c r="D146" i="9"/>
  <c r="B146" i="9"/>
  <c r="E145" i="9"/>
  <c r="D145" i="9"/>
  <c r="B145" i="9"/>
  <c r="E144" i="9"/>
  <c r="D144" i="9"/>
  <c r="B144" i="9"/>
  <c r="E143" i="9"/>
  <c r="D143" i="9"/>
  <c r="B143" i="9"/>
  <c r="E142" i="9"/>
  <c r="D142" i="9"/>
  <c r="B142" i="9"/>
  <c r="E141" i="9"/>
  <c r="D141" i="9"/>
  <c r="B141" i="9"/>
  <c r="E140" i="9"/>
  <c r="D140" i="9"/>
  <c r="B140" i="9"/>
  <c r="E139" i="9"/>
  <c r="D139" i="9"/>
  <c r="B139" i="9"/>
  <c r="E138" i="9"/>
  <c r="D138" i="9"/>
  <c r="B138" i="9"/>
  <c r="E137" i="9"/>
  <c r="D137" i="9"/>
  <c r="B137" i="9"/>
  <c r="E136" i="9"/>
  <c r="D136" i="9"/>
  <c r="B136" i="9"/>
  <c r="E135" i="9"/>
  <c r="D135" i="9"/>
  <c r="B135" i="9"/>
  <c r="E134" i="9"/>
  <c r="D134" i="9"/>
  <c r="B134" i="9"/>
  <c r="E133" i="9"/>
  <c r="D133" i="9"/>
  <c r="B133" i="9"/>
  <c r="E132" i="9"/>
  <c r="D132" i="9"/>
  <c r="B132" i="9"/>
  <c r="E131" i="9"/>
  <c r="D131" i="9"/>
  <c r="B131" i="9"/>
  <c r="E130" i="9"/>
  <c r="D130" i="9"/>
  <c r="B130" i="9"/>
  <c r="E129" i="9"/>
  <c r="D129" i="9"/>
  <c r="B129" i="9"/>
  <c r="E128" i="9"/>
  <c r="D128" i="9"/>
  <c r="B128" i="9"/>
  <c r="E127" i="9"/>
  <c r="D127" i="9"/>
  <c r="B127" i="9"/>
  <c r="E126" i="9"/>
  <c r="D126" i="9"/>
  <c r="B126" i="9"/>
  <c r="E125" i="9"/>
  <c r="D125" i="9"/>
  <c r="B125" i="9"/>
  <c r="E124" i="9"/>
  <c r="D124" i="9"/>
  <c r="B124" i="9"/>
  <c r="E123" i="9"/>
  <c r="D123" i="9"/>
  <c r="B123" i="9"/>
  <c r="E122" i="9"/>
  <c r="D122" i="9"/>
  <c r="B122" i="9"/>
  <c r="E107" i="9"/>
  <c r="B107" i="9"/>
  <c r="E106" i="9"/>
  <c r="B106" i="9"/>
  <c r="E105" i="9"/>
  <c r="B105" i="9"/>
  <c r="E104" i="9"/>
  <c r="B104" i="9"/>
  <c r="E103" i="9"/>
  <c r="B103" i="9"/>
  <c r="E102" i="9"/>
  <c r="B102" i="9"/>
  <c r="E101" i="9"/>
  <c r="B101" i="9"/>
  <c r="E100" i="9"/>
  <c r="B100" i="9"/>
  <c r="E99" i="9"/>
  <c r="B99" i="9"/>
  <c r="E98" i="9"/>
  <c r="B98" i="9"/>
  <c r="E97" i="9"/>
  <c r="B97" i="9"/>
  <c r="E96" i="9"/>
  <c r="B96" i="9"/>
  <c r="E95" i="9"/>
  <c r="B95" i="9"/>
  <c r="E94" i="9"/>
  <c r="B94" i="9"/>
  <c r="E93" i="9"/>
  <c r="B93" i="9"/>
  <c r="E92" i="9"/>
  <c r="B92" i="9"/>
  <c r="E91" i="9"/>
  <c r="B91" i="9"/>
  <c r="E90" i="9"/>
  <c r="B90" i="9"/>
  <c r="E89" i="9"/>
  <c r="B89" i="9"/>
  <c r="E88" i="9"/>
  <c r="B88" i="9"/>
  <c r="E87" i="9"/>
  <c r="B87" i="9"/>
  <c r="E86" i="9"/>
  <c r="B86" i="9"/>
  <c r="E85" i="9"/>
  <c r="B85" i="9"/>
  <c r="E84" i="9"/>
  <c r="B84" i="9"/>
  <c r="E83" i="9"/>
  <c r="B83" i="9"/>
  <c r="E82" i="9"/>
  <c r="B82" i="9"/>
  <c r="E81" i="9"/>
  <c r="B81" i="9"/>
  <c r="E80" i="9"/>
  <c r="B80" i="9"/>
  <c r="E79" i="9"/>
  <c r="B79" i="9"/>
  <c r="E78" i="9"/>
  <c r="B78" i="9"/>
  <c r="E77" i="9"/>
  <c r="B77" i="9"/>
  <c r="E76" i="9"/>
  <c r="B76" i="9"/>
  <c r="E75" i="9"/>
  <c r="B75" i="9"/>
  <c r="E74" i="9"/>
  <c r="B74" i="9"/>
  <c r="E73" i="9"/>
  <c r="B73" i="9"/>
  <c r="E72" i="9"/>
  <c r="B72" i="9"/>
  <c r="E71" i="9"/>
  <c r="B71" i="9"/>
  <c r="E70" i="9"/>
  <c r="B70" i="9"/>
  <c r="E69" i="9"/>
  <c r="B69" i="9"/>
  <c r="E68" i="9"/>
  <c r="B68" i="9"/>
  <c r="E53" i="9"/>
  <c r="B53" i="9"/>
  <c r="E52" i="9"/>
  <c r="B52" i="9"/>
  <c r="E51" i="9"/>
  <c r="B51" i="9"/>
  <c r="E50" i="9"/>
  <c r="B50" i="9"/>
  <c r="E49" i="9"/>
  <c r="B49" i="9"/>
  <c r="E48" i="9"/>
  <c r="B48" i="9"/>
  <c r="E47" i="9"/>
  <c r="B47" i="9"/>
  <c r="E46" i="9"/>
  <c r="B46" i="9"/>
  <c r="E45" i="9"/>
  <c r="B45" i="9"/>
  <c r="E44" i="9"/>
  <c r="B44" i="9"/>
  <c r="E43" i="9"/>
  <c r="B43" i="9"/>
  <c r="E42" i="9"/>
  <c r="B42" i="9"/>
  <c r="E41" i="9"/>
  <c r="B41" i="9"/>
  <c r="E40" i="9"/>
  <c r="B40" i="9"/>
  <c r="E39" i="9"/>
  <c r="B39" i="9"/>
  <c r="E38" i="9"/>
  <c r="B38" i="9"/>
  <c r="E37" i="9"/>
  <c r="B37" i="9"/>
  <c r="E36" i="9"/>
  <c r="B36" i="9"/>
  <c r="E35" i="9"/>
  <c r="B35" i="9"/>
  <c r="E34" i="9"/>
  <c r="B34" i="9"/>
  <c r="E33" i="9"/>
  <c r="B33" i="9"/>
  <c r="E32" i="9"/>
  <c r="B32" i="9"/>
  <c r="E31" i="9"/>
  <c r="B31" i="9"/>
  <c r="E30" i="9"/>
  <c r="B30" i="9"/>
  <c r="E29" i="9"/>
  <c r="B29" i="9"/>
  <c r="E28" i="9"/>
  <c r="B28" i="9"/>
  <c r="E27" i="9"/>
  <c r="B27" i="9"/>
  <c r="E22" i="9"/>
  <c r="B22" i="9"/>
  <c r="E21" i="9"/>
  <c r="B21" i="9"/>
  <c r="E20" i="9"/>
  <c r="B20" i="9"/>
  <c r="E19" i="9"/>
  <c r="B19" i="9"/>
  <c r="E18" i="9"/>
  <c r="B18" i="9"/>
  <c r="E15" i="9"/>
  <c r="B15" i="9"/>
  <c r="E14" i="9"/>
  <c r="B14" i="9"/>
  <c r="E13" i="9"/>
  <c r="B13" i="9"/>
  <c r="E12" i="9"/>
  <c r="B12" i="9"/>
  <c r="E11" i="9"/>
  <c r="B11" i="9"/>
  <c r="E10" i="9"/>
  <c r="B10" i="9"/>
  <c r="J223" i="9"/>
  <c r="H223" i="9"/>
  <c r="H222" i="9"/>
  <c r="H221" i="9"/>
  <c r="J169" i="9"/>
  <c r="H169" i="9"/>
  <c r="H168" i="9"/>
  <c r="H167" i="9"/>
  <c r="J115" i="9"/>
  <c r="H115" i="9"/>
  <c r="H114" i="9"/>
  <c r="H113" i="9"/>
  <c r="J61" i="9"/>
  <c r="H61" i="9"/>
  <c r="H60" i="9"/>
  <c r="H59" i="9"/>
  <c r="A11" i="9"/>
  <c r="A12" i="9" s="1"/>
  <c r="A13" i="9" s="1"/>
  <c r="A14" i="9" s="1"/>
  <c r="A15" i="9" s="1"/>
  <c r="A16" i="9" s="1"/>
  <c r="A17" i="9" s="1"/>
  <c r="A18" i="9" s="1"/>
  <c r="A19" i="9" s="1"/>
  <c r="A20" i="9" s="1"/>
  <c r="A21" i="9" s="1"/>
  <c r="A22"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22" i="9" s="1"/>
  <c r="A123" i="9" s="1"/>
  <c r="A124" i="9" s="1"/>
  <c r="A125" i="9" s="1"/>
  <c r="A126" i="9" s="1"/>
  <c r="A127" i="9" s="1"/>
  <c r="A128" i="9" s="1"/>
  <c r="A129" i="9" s="1"/>
  <c r="A130" i="9" s="1"/>
  <c r="A131" i="9" s="1"/>
  <c r="A132" i="9" s="1"/>
  <c r="A133" i="9" s="1"/>
  <c r="A134" i="9" s="1"/>
  <c r="A135" i="9" s="1"/>
  <c r="A136" i="9" s="1"/>
  <c r="A137" i="9" s="1"/>
  <c r="A138" i="9" s="1"/>
  <c r="A139" i="9" s="1"/>
  <c r="A140" i="9" s="1"/>
  <c r="A141" i="9" s="1"/>
  <c r="A142" i="9" s="1"/>
  <c r="A143" i="9" s="1"/>
  <c r="A144" i="9" s="1"/>
  <c r="A145" i="9" s="1"/>
  <c r="A146" i="9" s="1"/>
  <c r="A147" i="9" s="1"/>
  <c r="A148" i="9" s="1"/>
  <c r="A149" i="9" s="1"/>
  <c r="A150" i="9" s="1"/>
  <c r="A151" i="9" s="1"/>
  <c r="A152" i="9" s="1"/>
  <c r="A153" i="9" s="1"/>
  <c r="A154" i="9" s="1"/>
  <c r="A155" i="9" s="1"/>
  <c r="A156" i="9" s="1"/>
  <c r="A157" i="9" s="1"/>
  <c r="A158" i="9" s="1"/>
  <c r="A159" i="9" s="1"/>
  <c r="A160" i="9" s="1"/>
  <c r="A161" i="9" s="1"/>
  <c r="A176" i="9" s="1"/>
  <c r="A177" i="9" s="1"/>
  <c r="A178" i="9" s="1"/>
  <c r="A179" i="9" s="1"/>
  <c r="A180" i="9" s="1"/>
  <c r="A181" i="9" s="1"/>
  <c r="A182" i="9" s="1"/>
  <c r="A183" i="9" s="1"/>
  <c r="A184" i="9" s="1"/>
  <c r="A185" i="9" s="1"/>
  <c r="A186" i="9" s="1"/>
  <c r="A187" i="9" s="1"/>
  <c r="A188" i="9" s="1"/>
  <c r="A189" i="9" s="1"/>
  <c r="A190" i="9" s="1"/>
  <c r="A191" i="9" s="1"/>
  <c r="A192" i="9" s="1"/>
  <c r="A193" i="9" s="1"/>
  <c r="A194" i="9" s="1"/>
  <c r="A195" i="9" s="1"/>
  <c r="A196" i="9" s="1"/>
  <c r="A197" i="9" s="1"/>
  <c r="A198" i="9" s="1"/>
  <c r="A199" i="9" s="1"/>
  <c r="A200" i="9" s="1"/>
  <c r="A201" i="9" s="1"/>
  <c r="A202" i="9" s="1"/>
  <c r="A203" i="9" s="1"/>
  <c r="A204" i="9" s="1"/>
  <c r="A205" i="9" s="1"/>
  <c r="A206" i="9" s="1"/>
  <c r="A207" i="9" s="1"/>
  <c r="A208" i="9" s="1"/>
  <c r="A209" i="9" s="1"/>
  <c r="A210" i="9" s="1"/>
  <c r="A211" i="9" s="1"/>
  <c r="A212" i="9" s="1"/>
  <c r="A213" i="9" s="1"/>
  <c r="A214" i="9" s="1"/>
  <c r="A215" i="9" s="1"/>
  <c r="A230" i="9" s="1"/>
  <c r="A231" i="9" s="1"/>
  <c r="A232" i="9" s="1"/>
  <c r="A233" i="9" s="1"/>
  <c r="A234" i="9" s="1"/>
  <c r="A235" i="9" s="1"/>
  <c r="A236" i="9" s="1"/>
  <c r="A237" i="9" s="1"/>
  <c r="A238" i="9" s="1"/>
  <c r="A239" i="9" s="1"/>
  <c r="A240" i="9" s="1"/>
  <c r="A241" i="9" s="1"/>
  <c r="A242" i="9" s="1"/>
  <c r="A243" i="9" s="1"/>
  <c r="A244" i="9" s="1"/>
  <c r="A245" i="9" s="1"/>
  <c r="A246" i="9" s="1"/>
  <c r="A247" i="9" s="1"/>
  <c r="A248" i="9" s="1"/>
  <c r="A249" i="9" s="1"/>
  <c r="A250" i="9" s="1"/>
  <c r="A251" i="9" s="1"/>
  <c r="A252" i="9" s="1"/>
  <c r="A253" i="9" s="1"/>
  <c r="A254" i="9" s="1"/>
  <c r="A255" i="9" s="1"/>
  <c r="A256" i="9" s="1"/>
  <c r="A257" i="9" s="1"/>
  <c r="A258" i="9" s="1"/>
  <c r="A259" i="9" s="1"/>
  <c r="A260" i="9" s="1"/>
  <c r="A261" i="9" s="1"/>
  <c r="A262" i="9" s="1"/>
  <c r="A263" i="9" s="1"/>
  <c r="A264" i="9" s="1"/>
  <c r="A265" i="9" s="1"/>
  <c r="A266" i="9" s="1"/>
  <c r="A267" i="9" s="1"/>
  <c r="A268" i="9" s="1"/>
  <c r="A269" i="9" s="1"/>
  <c r="J3" i="9"/>
  <c r="H3" i="9"/>
  <c r="H2" i="9"/>
  <c r="H1" i="9"/>
  <c r="E275" i="8"/>
  <c r="E276" i="8"/>
  <c r="E277" i="8"/>
  <c r="E278" i="8"/>
  <c r="E279" i="8"/>
  <c r="E280" i="8"/>
  <c r="E281" i="8"/>
  <c r="E282" i="8"/>
  <c r="E283" i="8"/>
  <c r="E284" i="8"/>
  <c r="E285" i="8"/>
  <c r="E286" i="8"/>
  <c r="E287" i="8"/>
  <c r="E288" i="8"/>
  <c r="E289" i="8"/>
  <c r="E290" i="8"/>
  <c r="E291" i="8"/>
  <c r="E292" i="8"/>
  <c r="E293" i="8"/>
  <c r="E294" i="8"/>
  <c r="E295" i="8"/>
  <c r="E296" i="8"/>
  <c r="E297" i="8"/>
  <c r="E298" i="8"/>
  <c r="E299" i="8"/>
  <c r="E300" i="8"/>
  <c r="E301" i="8"/>
  <c r="E302" i="8"/>
  <c r="E303" i="8"/>
  <c r="E304" i="8"/>
  <c r="E305" i="8"/>
  <c r="E306" i="8"/>
  <c r="E307" i="8"/>
  <c r="E308" i="8"/>
  <c r="E309" i="8"/>
  <c r="E310" i="8"/>
  <c r="E311" i="8"/>
  <c r="E312" i="8"/>
  <c r="E313" i="8"/>
  <c r="D275" i="8"/>
  <c r="D276" i="8"/>
  <c r="D277" i="8"/>
  <c r="D278" i="8"/>
  <c r="D279" i="8"/>
  <c r="D280" i="8"/>
  <c r="D281" i="8"/>
  <c r="D282" i="8"/>
  <c r="D283" i="8"/>
  <c r="D284" i="8"/>
  <c r="D285" i="8"/>
  <c r="D286" i="8"/>
  <c r="D287" i="8"/>
  <c r="D288" i="8"/>
  <c r="D289" i="8"/>
  <c r="D290" i="8"/>
  <c r="D291" i="8"/>
  <c r="D292" i="8"/>
  <c r="D293" i="8"/>
  <c r="D294" i="8"/>
  <c r="D295" i="8"/>
  <c r="D296" i="8"/>
  <c r="D297" i="8"/>
  <c r="D298" i="8"/>
  <c r="D299" i="8"/>
  <c r="D300" i="8"/>
  <c r="D301" i="8"/>
  <c r="D302" i="8"/>
  <c r="D303" i="8"/>
  <c r="D304" i="8"/>
  <c r="D305" i="8"/>
  <c r="D306" i="8"/>
  <c r="D307" i="8"/>
  <c r="D308" i="8"/>
  <c r="D309" i="8"/>
  <c r="D310" i="8"/>
  <c r="D311" i="8"/>
  <c r="D312" i="8"/>
  <c r="D313" i="8"/>
  <c r="B275" i="8"/>
  <c r="B276" i="8"/>
  <c r="B277" i="8"/>
  <c r="B278" i="8"/>
  <c r="B279" i="8"/>
  <c r="B280" i="8"/>
  <c r="B281" i="8"/>
  <c r="B282" i="8"/>
  <c r="B283" i="8"/>
  <c r="B284" i="8"/>
  <c r="B285" i="8"/>
  <c r="B286" i="8"/>
  <c r="B287" i="8"/>
  <c r="B288" i="8"/>
  <c r="B289" i="8"/>
  <c r="B290" i="8"/>
  <c r="B291" i="8"/>
  <c r="B292" i="8"/>
  <c r="B293" i="8"/>
  <c r="B294" i="8"/>
  <c r="B295" i="8"/>
  <c r="B296" i="8"/>
  <c r="B297" i="8"/>
  <c r="B298" i="8"/>
  <c r="B299" i="8"/>
  <c r="B300" i="8"/>
  <c r="B301" i="8"/>
  <c r="B302" i="8"/>
  <c r="B303" i="8"/>
  <c r="B304" i="8"/>
  <c r="B305" i="8"/>
  <c r="B306" i="8"/>
  <c r="B307" i="8"/>
  <c r="B308" i="8"/>
  <c r="B309" i="8"/>
  <c r="B310" i="8"/>
  <c r="B311" i="8"/>
  <c r="B312" i="8"/>
  <c r="B313" i="8"/>
  <c r="E274" i="8"/>
  <c r="D274" i="8"/>
  <c r="B274" i="8"/>
  <c r="J267" i="8"/>
  <c r="H267" i="8"/>
  <c r="H266" i="8"/>
  <c r="H265" i="8"/>
  <c r="B221" i="8"/>
  <c r="B222" i="8"/>
  <c r="B223" i="8"/>
  <c r="B224" i="8"/>
  <c r="B225" i="8"/>
  <c r="B226" i="8"/>
  <c r="B227" i="8"/>
  <c r="B228" i="8"/>
  <c r="B229" i="8"/>
  <c r="B230" i="8"/>
  <c r="B231" i="8"/>
  <c r="B232" i="8"/>
  <c r="B233" i="8"/>
  <c r="B234" i="8"/>
  <c r="B235" i="8"/>
  <c r="B236" i="8"/>
  <c r="B237" i="8"/>
  <c r="B238" i="8"/>
  <c r="B239" i="8"/>
  <c r="B240" i="8"/>
  <c r="B241" i="8"/>
  <c r="B242" i="8"/>
  <c r="B243" i="8"/>
  <c r="B244" i="8"/>
  <c r="B245" i="8"/>
  <c r="B246" i="8"/>
  <c r="B247" i="8"/>
  <c r="B248" i="8"/>
  <c r="B249" i="8"/>
  <c r="B250" i="8"/>
  <c r="B251" i="8"/>
  <c r="B252" i="8"/>
  <c r="B253" i="8"/>
  <c r="B254" i="8"/>
  <c r="B255" i="8"/>
  <c r="B256" i="8"/>
  <c r="B257" i="8"/>
  <c r="B258" i="8"/>
  <c r="B259" i="8"/>
  <c r="D221" i="8"/>
  <c r="D222" i="8"/>
  <c r="D223" i="8"/>
  <c r="D224" i="8"/>
  <c r="D225" i="8"/>
  <c r="D226" i="8"/>
  <c r="D227" i="8"/>
  <c r="D228" i="8"/>
  <c r="D229" i="8"/>
  <c r="D230" i="8"/>
  <c r="D231" i="8"/>
  <c r="D232" i="8"/>
  <c r="D233" i="8"/>
  <c r="D234" i="8"/>
  <c r="D235" i="8"/>
  <c r="D236" i="8"/>
  <c r="D237" i="8"/>
  <c r="D238" i="8"/>
  <c r="D239" i="8"/>
  <c r="D240" i="8"/>
  <c r="D241" i="8"/>
  <c r="D242" i="8"/>
  <c r="D243" i="8"/>
  <c r="D244" i="8"/>
  <c r="D245" i="8"/>
  <c r="D246" i="8"/>
  <c r="D247" i="8"/>
  <c r="D248" i="8"/>
  <c r="D249" i="8"/>
  <c r="D250" i="8"/>
  <c r="D251" i="8"/>
  <c r="D252" i="8"/>
  <c r="D253" i="8"/>
  <c r="D254" i="8"/>
  <c r="D255" i="8"/>
  <c r="D256" i="8"/>
  <c r="D257" i="8"/>
  <c r="D258" i="8"/>
  <c r="D259" i="8"/>
  <c r="E221" i="8"/>
  <c r="E222" i="8"/>
  <c r="E223" i="8"/>
  <c r="E224" i="8"/>
  <c r="E225" i="8"/>
  <c r="E226" i="8"/>
  <c r="E227" i="8"/>
  <c r="E228" i="8"/>
  <c r="E229" i="8"/>
  <c r="E230" i="8"/>
  <c r="E231" i="8"/>
  <c r="E232" i="8"/>
  <c r="E233" i="8"/>
  <c r="E234" i="8"/>
  <c r="E235" i="8"/>
  <c r="E236" i="8"/>
  <c r="E237" i="8"/>
  <c r="E238" i="8"/>
  <c r="E239" i="8"/>
  <c r="E240" i="8"/>
  <c r="E241" i="8"/>
  <c r="E242" i="8"/>
  <c r="E243" i="8"/>
  <c r="E244" i="8"/>
  <c r="E245" i="8"/>
  <c r="E246" i="8"/>
  <c r="E247" i="8"/>
  <c r="E248" i="8"/>
  <c r="E249" i="8"/>
  <c r="E250" i="8"/>
  <c r="E251" i="8"/>
  <c r="E252" i="8"/>
  <c r="E253" i="8"/>
  <c r="E254" i="8"/>
  <c r="E255" i="8"/>
  <c r="E256" i="8"/>
  <c r="E257" i="8"/>
  <c r="E258" i="8"/>
  <c r="E259" i="8"/>
  <c r="E220" i="8"/>
  <c r="D220" i="8"/>
  <c r="B220" i="8"/>
  <c r="J213" i="8"/>
  <c r="H213" i="8"/>
  <c r="H212" i="8"/>
  <c r="H211" i="8"/>
  <c r="E167" i="8"/>
  <c r="E168" i="8"/>
  <c r="E169" i="8"/>
  <c r="E170" i="8"/>
  <c r="E171" i="8"/>
  <c r="E172" i="8"/>
  <c r="E173" i="8"/>
  <c r="E174" i="8"/>
  <c r="E175" i="8"/>
  <c r="E176" i="8"/>
  <c r="E177" i="8"/>
  <c r="E178" i="8"/>
  <c r="E179" i="8"/>
  <c r="E180" i="8"/>
  <c r="E181" i="8"/>
  <c r="E182" i="8"/>
  <c r="E183" i="8"/>
  <c r="E184" i="8"/>
  <c r="E185" i="8"/>
  <c r="E186" i="8"/>
  <c r="E187" i="8"/>
  <c r="E188" i="8"/>
  <c r="E189" i="8"/>
  <c r="E190" i="8"/>
  <c r="E191" i="8"/>
  <c r="E192" i="8"/>
  <c r="E193" i="8"/>
  <c r="E194" i="8"/>
  <c r="E195" i="8"/>
  <c r="E196" i="8"/>
  <c r="E197" i="8"/>
  <c r="E198" i="8"/>
  <c r="E199" i="8"/>
  <c r="E200" i="8"/>
  <c r="E201" i="8"/>
  <c r="E202" i="8"/>
  <c r="E203" i="8"/>
  <c r="E204" i="8"/>
  <c r="E205" i="8"/>
  <c r="D167" i="8"/>
  <c r="D168" i="8"/>
  <c r="D169" i="8"/>
  <c r="D170" i="8"/>
  <c r="D171" i="8"/>
  <c r="D172" i="8"/>
  <c r="D173" i="8"/>
  <c r="D174" i="8"/>
  <c r="D175" i="8"/>
  <c r="D176" i="8"/>
  <c r="D177" i="8"/>
  <c r="D178" i="8"/>
  <c r="D179" i="8"/>
  <c r="D180" i="8"/>
  <c r="D181" i="8"/>
  <c r="D182" i="8"/>
  <c r="D183" i="8"/>
  <c r="D184" i="8"/>
  <c r="D185" i="8"/>
  <c r="D186" i="8"/>
  <c r="D187" i="8"/>
  <c r="D188" i="8"/>
  <c r="D189" i="8"/>
  <c r="D190" i="8"/>
  <c r="D191" i="8"/>
  <c r="D192" i="8"/>
  <c r="D193" i="8"/>
  <c r="D194" i="8"/>
  <c r="D195" i="8"/>
  <c r="D196" i="8"/>
  <c r="D197" i="8"/>
  <c r="D198" i="8"/>
  <c r="D199" i="8"/>
  <c r="D200" i="8"/>
  <c r="D201" i="8"/>
  <c r="D202" i="8"/>
  <c r="D203" i="8"/>
  <c r="D204" i="8"/>
  <c r="D205" i="8"/>
  <c r="B167" i="8"/>
  <c r="B168" i="8"/>
  <c r="B169" i="8"/>
  <c r="B170" i="8"/>
  <c r="B171" i="8"/>
  <c r="B172" i="8"/>
  <c r="B173" i="8"/>
  <c r="B174" i="8"/>
  <c r="B175" i="8"/>
  <c r="B176" i="8"/>
  <c r="B177" i="8"/>
  <c r="B178" i="8"/>
  <c r="B179" i="8"/>
  <c r="B180" i="8"/>
  <c r="B181" i="8"/>
  <c r="B182" i="8"/>
  <c r="B183" i="8"/>
  <c r="B184" i="8"/>
  <c r="B185" i="8"/>
  <c r="B186" i="8"/>
  <c r="B187" i="8"/>
  <c r="B188" i="8"/>
  <c r="B189" i="8"/>
  <c r="B190" i="8"/>
  <c r="B191" i="8"/>
  <c r="B192" i="8"/>
  <c r="B193" i="8"/>
  <c r="B194" i="8"/>
  <c r="B195" i="8"/>
  <c r="B196" i="8"/>
  <c r="B197" i="8"/>
  <c r="B198" i="8"/>
  <c r="B199" i="8"/>
  <c r="B200" i="8"/>
  <c r="B201" i="8"/>
  <c r="B202" i="8"/>
  <c r="B203" i="8"/>
  <c r="B204" i="8"/>
  <c r="B205" i="8"/>
  <c r="E166" i="8"/>
  <c r="D166" i="8"/>
  <c r="B166" i="8"/>
  <c r="E94" i="8"/>
  <c r="E95" i="8"/>
  <c r="E111" i="8"/>
  <c r="E112" i="8"/>
  <c r="E113" i="8"/>
  <c r="E114" i="8"/>
  <c r="E115" i="8"/>
  <c r="E116" i="8"/>
  <c r="E117" i="8"/>
  <c r="E134" i="8"/>
  <c r="E135" i="8"/>
  <c r="E136" i="8"/>
  <c r="E137" i="8"/>
  <c r="E138" i="8"/>
  <c r="E139" i="8"/>
  <c r="E140" i="8"/>
  <c r="E141" i="8"/>
  <c r="E142" i="8"/>
  <c r="E143" i="8"/>
  <c r="E144" i="8"/>
  <c r="E145" i="8"/>
  <c r="E146" i="8"/>
  <c r="E147" i="8"/>
  <c r="E148" i="8"/>
  <c r="E149" i="8"/>
  <c r="E150" i="8"/>
  <c r="E151" i="8"/>
  <c r="D134" i="8"/>
  <c r="D135" i="8"/>
  <c r="D136" i="8"/>
  <c r="D137" i="8"/>
  <c r="D138" i="8"/>
  <c r="D139" i="8"/>
  <c r="D140" i="8"/>
  <c r="D141" i="8"/>
  <c r="D142" i="8"/>
  <c r="D143" i="8"/>
  <c r="D144" i="8"/>
  <c r="D145" i="8"/>
  <c r="D146" i="8"/>
  <c r="D147" i="8"/>
  <c r="D148" i="8"/>
  <c r="D149" i="8"/>
  <c r="D150" i="8"/>
  <c r="D151" i="8"/>
  <c r="B94" i="8"/>
  <c r="B95" i="8"/>
  <c r="B111" i="8"/>
  <c r="B112" i="8"/>
  <c r="B113" i="8"/>
  <c r="B114" i="8"/>
  <c r="B115" i="8"/>
  <c r="B116" i="8"/>
  <c r="B117" i="8"/>
  <c r="B134" i="8"/>
  <c r="B135" i="8"/>
  <c r="B136" i="8"/>
  <c r="B137" i="8"/>
  <c r="B138" i="8"/>
  <c r="B139" i="8"/>
  <c r="B140" i="8"/>
  <c r="B141" i="8"/>
  <c r="B142" i="8"/>
  <c r="B143" i="8"/>
  <c r="B144" i="8"/>
  <c r="B145" i="8"/>
  <c r="B146" i="8"/>
  <c r="B147" i="8"/>
  <c r="B148" i="8"/>
  <c r="B149" i="8"/>
  <c r="B150" i="8"/>
  <c r="B151" i="8"/>
  <c r="B93" i="8"/>
  <c r="E93" i="8"/>
  <c r="J159" i="8"/>
  <c r="H159" i="8"/>
  <c r="H158" i="8"/>
  <c r="H157" i="8"/>
  <c r="J80" i="8"/>
  <c r="H80" i="8"/>
  <c r="H79" i="8"/>
  <c r="H78" i="8"/>
  <c r="B68" i="8"/>
  <c r="E68" i="8"/>
  <c r="B69" i="8"/>
  <c r="E69" i="8"/>
  <c r="B70" i="8"/>
  <c r="E70" i="8"/>
  <c r="B71" i="8"/>
  <c r="E71" i="8"/>
  <c r="B87" i="8"/>
  <c r="E87" i="8"/>
  <c r="B88" i="8"/>
  <c r="E88" i="8"/>
  <c r="B89" i="8"/>
  <c r="E89" i="8"/>
  <c r="B90" i="8"/>
  <c r="E90" i="8"/>
  <c r="B91" i="8"/>
  <c r="E91" i="8"/>
  <c r="B92" i="8"/>
  <c r="E92" i="8"/>
  <c r="B11" i="8"/>
  <c r="B12" i="8"/>
  <c r="B13" i="8"/>
  <c r="B14" i="8"/>
  <c r="B15" i="8"/>
  <c r="B16" i="8"/>
  <c r="B17" i="8"/>
  <c r="B18" i="8"/>
  <c r="B19" i="8"/>
  <c r="B20" i="8"/>
  <c r="B21" i="8"/>
  <c r="B36" i="8"/>
  <c r="B37" i="8"/>
  <c r="B38" i="8"/>
  <c r="B39" i="8"/>
  <c r="B40" i="8"/>
  <c r="B41" i="8"/>
  <c r="B42" i="8"/>
  <c r="B43" i="8"/>
  <c r="B44" i="8"/>
  <c r="B45" i="8"/>
  <c r="B46" i="8"/>
  <c r="B61" i="8"/>
  <c r="B62" i="8"/>
  <c r="B63" i="8"/>
  <c r="B64" i="8"/>
  <c r="B65" i="8"/>
  <c r="B66" i="8"/>
  <c r="B67" i="8"/>
  <c r="E11" i="8"/>
  <c r="E12" i="8"/>
  <c r="E13" i="8"/>
  <c r="E14" i="8"/>
  <c r="E15" i="8"/>
  <c r="E16" i="8"/>
  <c r="E17" i="8"/>
  <c r="E18" i="8"/>
  <c r="E19" i="8"/>
  <c r="E20" i="8"/>
  <c r="E21" i="8"/>
  <c r="E36" i="8"/>
  <c r="E37" i="8"/>
  <c r="E38" i="8"/>
  <c r="E39" i="8"/>
  <c r="E40" i="8"/>
  <c r="E41" i="8"/>
  <c r="E42" i="8"/>
  <c r="E43" i="8"/>
  <c r="E44" i="8"/>
  <c r="E45" i="8"/>
  <c r="E46" i="8"/>
  <c r="E61" i="8"/>
  <c r="E62" i="8"/>
  <c r="E63" i="8"/>
  <c r="E64" i="8"/>
  <c r="E65" i="8"/>
  <c r="E66" i="8"/>
  <c r="E67" i="8"/>
  <c r="E10" i="8"/>
  <c r="B10" i="8"/>
  <c r="A11" i="8"/>
  <c r="A12" i="8" s="1"/>
  <c r="A13" i="8" s="1"/>
  <c r="A14" i="8" s="1"/>
  <c r="A15" i="8" s="1"/>
  <c r="A16" i="8" s="1"/>
  <c r="A17" i="8" s="1"/>
  <c r="A18" i="8" s="1"/>
  <c r="A19" i="8" s="1"/>
  <c r="A20" i="8" s="1"/>
  <c r="A21" i="8" s="1"/>
  <c r="A36" i="8" s="1"/>
  <c r="A37" i="8" s="1"/>
  <c r="A38" i="8" s="1"/>
  <c r="A39" i="8" s="1"/>
  <c r="A40" i="8" s="1"/>
  <c r="A41" i="8" s="1"/>
  <c r="A42" i="8" s="1"/>
  <c r="A43" i="8" s="1"/>
  <c r="A44" i="8" s="1"/>
  <c r="A45" i="8" s="1"/>
  <c r="A46" i="8" s="1"/>
  <c r="A61" i="8" s="1"/>
  <c r="A62" i="8" s="1"/>
  <c r="A63" i="8" s="1"/>
  <c r="A64" i="8" s="1"/>
  <c r="A65" i="8" s="1"/>
  <c r="A66" i="8" s="1"/>
  <c r="A67" i="8" s="1"/>
  <c r="A68" i="8" s="1"/>
  <c r="A69" i="8" s="1"/>
  <c r="A70" i="8" s="1"/>
  <c r="A71" i="8" s="1"/>
  <c r="A87" i="8" s="1"/>
  <c r="A88" i="8" s="1"/>
  <c r="A89" i="8" s="1"/>
  <c r="A90" i="8" s="1"/>
  <c r="A91" i="8" s="1"/>
  <c r="A92" i="8" s="1"/>
  <c r="A93" i="8" s="1"/>
  <c r="A94" i="8" s="1"/>
  <c r="A95" i="8" s="1"/>
  <c r="A111" i="8" s="1"/>
  <c r="A112" i="8" s="1"/>
  <c r="A113" i="8" s="1"/>
  <c r="A114" i="8" s="1"/>
  <c r="A115" i="8" s="1"/>
  <c r="A116" i="8" s="1"/>
  <c r="A117" i="8" s="1"/>
  <c r="J3" i="8"/>
  <c r="H3" i="8"/>
  <c r="H2" i="8"/>
  <c r="H1" i="8"/>
  <c r="O205" i="5"/>
  <c r="P205" i="5" s="1"/>
  <c r="N205" i="5"/>
  <c r="J205" i="5"/>
  <c r="L205" i="5" s="1"/>
  <c r="O204" i="5"/>
  <c r="P204" i="5" s="1"/>
  <c r="N204" i="5"/>
  <c r="J204" i="5"/>
  <c r="L204" i="5" s="1"/>
  <c r="F269" i="9" s="1"/>
  <c r="O203" i="5"/>
  <c r="P203" i="5" s="1"/>
  <c r="N203" i="5"/>
  <c r="J203" i="5"/>
  <c r="L203" i="5" s="1"/>
  <c r="F268" i="9" s="1"/>
  <c r="O202" i="5"/>
  <c r="P202" i="5" s="1"/>
  <c r="N202" i="5"/>
  <c r="J202" i="5"/>
  <c r="L202" i="5" s="1"/>
  <c r="F267" i="9" s="1"/>
  <c r="O201" i="5"/>
  <c r="P201" i="5" s="1"/>
  <c r="N201" i="5"/>
  <c r="J201" i="5"/>
  <c r="L201" i="5" s="1"/>
  <c r="F266" i="9" s="1"/>
  <c r="O200" i="5"/>
  <c r="P200" i="5" s="1"/>
  <c r="N200" i="5"/>
  <c r="J200" i="5"/>
  <c r="L200" i="5" s="1"/>
  <c r="F265" i="9" s="1"/>
  <c r="O199" i="5"/>
  <c r="P199" i="5" s="1"/>
  <c r="N199" i="5"/>
  <c r="J199" i="5"/>
  <c r="L199" i="5" s="1"/>
  <c r="F264" i="9" s="1"/>
  <c r="O198" i="5"/>
  <c r="P198" i="5" s="1"/>
  <c r="N198" i="5"/>
  <c r="J198" i="5"/>
  <c r="L198" i="5" s="1"/>
  <c r="F263" i="9" s="1"/>
  <c r="O197" i="5"/>
  <c r="P197" i="5" s="1"/>
  <c r="N197" i="5"/>
  <c r="J197" i="5"/>
  <c r="L197" i="5" s="1"/>
  <c r="F262" i="9" s="1"/>
  <c r="O196" i="5"/>
  <c r="P196" i="5" s="1"/>
  <c r="N196" i="5"/>
  <c r="J196" i="5"/>
  <c r="L196" i="5" s="1"/>
  <c r="F261" i="9" s="1"/>
  <c r="O195" i="5"/>
  <c r="P195" i="5" s="1"/>
  <c r="N195" i="5"/>
  <c r="J195" i="5"/>
  <c r="L195" i="5" s="1"/>
  <c r="F260" i="9" s="1"/>
  <c r="O194" i="5"/>
  <c r="P194" i="5" s="1"/>
  <c r="N194" i="5"/>
  <c r="J194" i="5"/>
  <c r="L194" i="5" s="1"/>
  <c r="F259" i="9" s="1"/>
  <c r="O193" i="5"/>
  <c r="P193" i="5" s="1"/>
  <c r="N193" i="5"/>
  <c r="J193" i="5"/>
  <c r="L193" i="5" s="1"/>
  <c r="F258" i="9" s="1"/>
  <c r="O192" i="5"/>
  <c r="P192" i="5" s="1"/>
  <c r="N192" i="5"/>
  <c r="J192" i="5"/>
  <c r="L192" i="5" s="1"/>
  <c r="F257" i="9" s="1"/>
  <c r="O191" i="5"/>
  <c r="P191" i="5" s="1"/>
  <c r="N191" i="5"/>
  <c r="J191" i="5"/>
  <c r="L191" i="5" s="1"/>
  <c r="F256" i="9" s="1"/>
  <c r="O190" i="5"/>
  <c r="P190" i="5" s="1"/>
  <c r="N190" i="5"/>
  <c r="J190" i="5"/>
  <c r="L190" i="5" s="1"/>
  <c r="F255" i="9" s="1"/>
  <c r="O189" i="5"/>
  <c r="P189" i="5" s="1"/>
  <c r="N189" i="5"/>
  <c r="J189" i="5"/>
  <c r="L189" i="5" s="1"/>
  <c r="F254" i="9" s="1"/>
  <c r="O188" i="5"/>
  <c r="P188" i="5" s="1"/>
  <c r="N188" i="5"/>
  <c r="J188" i="5"/>
  <c r="L188" i="5" s="1"/>
  <c r="F253" i="9" s="1"/>
  <c r="O187" i="5"/>
  <c r="P187" i="5" s="1"/>
  <c r="N187" i="5"/>
  <c r="J187" i="5"/>
  <c r="L187" i="5" s="1"/>
  <c r="F252" i="9" s="1"/>
  <c r="O186" i="5"/>
  <c r="P186" i="5" s="1"/>
  <c r="N186" i="5"/>
  <c r="J186" i="5"/>
  <c r="L186" i="5" s="1"/>
  <c r="F251" i="9" s="1"/>
  <c r="O185" i="5"/>
  <c r="P185" i="5" s="1"/>
  <c r="N185" i="5"/>
  <c r="J185" i="5"/>
  <c r="L185" i="5" s="1"/>
  <c r="F250" i="9" s="1"/>
  <c r="O184" i="5"/>
  <c r="P184" i="5" s="1"/>
  <c r="N184" i="5"/>
  <c r="J184" i="5"/>
  <c r="L184" i="5" s="1"/>
  <c r="F249" i="9" s="1"/>
  <c r="O183" i="5"/>
  <c r="P183" i="5" s="1"/>
  <c r="N183" i="5"/>
  <c r="J183" i="5"/>
  <c r="L183" i="5" s="1"/>
  <c r="F248" i="9" s="1"/>
  <c r="O182" i="5"/>
  <c r="P182" i="5" s="1"/>
  <c r="N182" i="5"/>
  <c r="J182" i="5"/>
  <c r="L182" i="5" s="1"/>
  <c r="F247" i="9" s="1"/>
  <c r="O181" i="5"/>
  <c r="P181" i="5" s="1"/>
  <c r="N181" i="5"/>
  <c r="J181" i="5"/>
  <c r="L181" i="5" s="1"/>
  <c r="F246" i="9" s="1"/>
  <c r="O180" i="5"/>
  <c r="P180" i="5" s="1"/>
  <c r="N180" i="5"/>
  <c r="J180" i="5"/>
  <c r="L180" i="5" s="1"/>
  <c r="F245" i="9" s="1"/>
  <c r="O179" i="5"/>
  <c r="P179" i="5" s="1"/>
  <c r="N179" i="5"/>
  <c r="J179" i="5"/>
  <c r="L179" i="5" s="1"/>
  <c r="F244" i="9" s="1"/>
  <c r="O178" i="5"/>
  <c r="P178" i="5" s="1"/>
  <c r="N178" i="5"/>
  <c r="J178" i="5"/>
  <c r="L178" i="5" s="1"/>
  <c r="F243" i="9" s="1"/>
  <c r="O177" i="5"/>
  <c r="P177" i="5" s="1"/>
  <c r="N177" i="5"/>
  <c r="J177" i="5"/>
  <c r="L177" i="5" s="1"/>
  <c r="F242" i="9" s="1"/>
  <c r="O176" i="5"/>
  <c r="P176" i="5" s="1"/>
  <c r="N176" i="5"/>
  <c r="J176" i="5"/>
  <c r="L176" i="5" s="1"/>
  <c r="F241" i="9" s="1"/>
  <c r="O175" i="5"/>
  <c r="P175" i="5" s="1"/>
  <c r="N175" i="5"/>
  <c r="J175" i="5"/>
  <c r="L175" i="5" s="1"/>
  <c r="F240" i="9" s="1"/>
  <c r="O174" i="5"/>
  <c r="P174" i="5" s="1"/>
  <c r="N174" i="5"/>
  <c r="J174" i="5"/>
  <c r="L174" i="5" s="1"/>
  <c r="F239" i="9" s="1"/>
  <c r="O173" i="5"/>
  <c r="P173" i="5" s="1"/>
  <c r="N173" i="5"/>
  <c r="J173" i="5"/>
  <c r="L173" i="5" s="1"/>
  <c r="F238" i="9" s="1"/>
  <c r="O172" i="5"/>
  <c r="P172" i="5" s="1"/>
  <c r="N172" i="5"/>
  <c r="J172" i="5"/>
  <c r="L172" i="5" s="1"/>
  <c r="F237" i="9" s="1"/>
  <c r="O171" i="5"/>
  <c r="P171" i="5" s="1"/>
  <c r="N171" i="5"/>
  <c r="J171" i="5"/>
  <c r="L171" i="5" s="1"/>
  <c r="F236" i="9" s="1"/>
  <c r="O170" i="5"/>
  <c r="P170" i="5" s="1"/>
  <c r="N170" i="5"/>
  <c r="J170" i="5"/>
  <c r="L170" i="5" s="1"/>
  <c r="F235" i="9" s="1"/>
  <c r="O169" i="5"/>
  <c r="P169" i="5" s="1"/>
  <c r="N169" i="5"/>
  <c r="J169" i="5"/>
  <c r="L169" i="5" s="1"/>
  <c r="F234" i="9" s="1"/>
  <c r="O168" i="5"/>
  <c r="P168" i="5" s="1"/>
  <c r="N168" i="5"/>
  <c r="J168" i="5"/>
  <c r="L168" i="5" s="1"/>
  <c r="F233" i="9" s="1"/>
  <c r="O167" i="5"/>
  <c r="P167" i="5" s="1"/>
  <c r="N167" i="5"/>
  <c r="J167" i="5"/>
  <c r="L167" i="5" s="1"/>
  <c r="F232" i="9" s="1"/>
  <c r="O166" i="5"/>
  <c r="P166" i="5" s="1"/>
  <c r="N166" i="5"/>
  <c r="J166" i="5"/>
  <c r="L166" i="5" s="1"/>
  <c r="F231" i="9" s="1"/>
  <c r="O165" i="5"/>
  <c r="P165" i="5" s="1"/>
  <c r="N165" i="5"/>
  <c r="J165" i="5"/>
  <c r="L165" i="5" s="1"/>
  <c r="F230" i="9" s="1"/>
  <c r="O164" i="5"/>
  <c r="P164" i="5" s="1"/>
  <c r="N164" i="5"/>
  <c r="J164" i="5"/>
  <c r="L164" i="5" s="1"/>
  <c r="F215" i="9" s="1"/>
  <c r="O163" i="5"/>
  <c r="P163" i="5" s="1"/>
  <c r="N163" i="5"/>
  <c r="J163" i="5"/>
  <c r="L163" i="5" s="1"/>
  <c r="F214" i="9" s="1"/>
  <c r="O162" i="5"/>
  <c r="P162" i="5" s="1"/>
  <c r="N162" i="5"/>
  <c r="J162" i="5"/>
  <c r="L162" i="5" s="1"/>
  <c r="F213" i="9" s="1"/>
  <c r="O161" i="5"/>
  <c r="P161" i="5" s="1"/>
  <c r="N161" i="5"/>
  <c r="J161" i="5"/>
  <c r="L161" i="5" s="1"/>
  <c r="F212" i="9" s="1"/>
  <c r="O160" i="5"/>
  <c r="P160" i="5" s="1"/>
  <c r="N160" i="5"/>
  <c r="J160" i="5"/>
  <c r="L160" i="5" s="1"/>
  <c r="F211" i="9" s="1"/>
  <c r="O159" i="5"/>
  <c r="P159" i="5" s="1"/>
  <c r="N159" i="5"/>
  <c r="J159" i="5"/>
  <c r="L159" i="5" s="1"/>
  <c r="F210" i="9" s="1"/>
  <c r="O158" i="5"/>
  <c r="P158" i="5" s="1"/>
  <c r="N158" i="5"/>
  <c r="J158" i="5"/>
  <c r="L158" i="5" s="1"/>
  <c r="F209" i="9" s="1"/>
  <c r="O157" i="5"/>
  <c r="P157" i="5" s="1"/>
  <c r="N157" i="5"/>
  <c r="J157" i="5"/>
  <c r="L157" i="5" s="1"/>
  <c r="F208" i="9" s="1"/>
  <c r="O156" i="5"/>
  <c r="P156" i="5" s="1"/>
  <c r="N156" i="5"/>
  <c r="J156" i="5"/>
  <c r="L156" i="5" s="1"/>
  <c r="F207" i="9" s="1"/>
  <c r="O155" i="5"/>
  <c r="P155" i="5" s="1"/>
  <c r="N155" i="5"/>
  <c r="J155" i="5"/>
  <c r="L155" i="5" s="1"/>
  <c r="F206" i="9" s="1"/>
  <c r="O154" i="5"/>
  <c r="P154" i="5" s="1"/>
  <c r="N154" i="5"/>
  <c r="J154" i="5"/>
  <c r="L154" i="5" s="1"/>
  <c r="F205" i="9" s="1"/>
  <c r="O153" i="5"/>
  <c r="P153" i="5" s="1"/>
  <c r="N153" i="5"/>
  <c r="J153" i="5"/>
  <c r="L153" i="5" s="1"/>
  <c r="F204" i="9" s="1"/>
  <c r="O152" i="5"/>
  <c r="P152" i="5" s="1"/>
  <c r="N152" i="5"/>
  <c r="J152" i="5"/>
  <c r="L152" i="5" s="1"/>
  <c r="F203" i="9" s="1"/>
  <c r="O151" i="5"/>
  <c r="P151" i="5" s="1"/>
  <c r="N151" i="5"/>
  <c r="J151" i="5"/>
  <c r="L151" i="5" s="1"/>
  <c r="F202" i="9" s="1"/>
  <c r="O150" i="5"/>
  <c r="P150" i="5" s="1"/>
  <c r="N150" i="5"/>
  <c r="J150" i="5"/>
  <c r="L150" i="5" s="1"/>
  <c r="F201" i="9" s="1"/>
  <c r="O149" i="5"/>
  <c r="P149" i="5" s="1"/>
  <c r="N149" i="5"/>
  <c r="J149" i="5"/>
  <c r="L149" i="5" s="1"/>
  <c r="F200" i="9" s="1"/>
  <c r="O148" i="5"/>
  <c r="P148" i="5" s="1"/>
  <c r="N148" i="5"/>
  <c r="J148" i="5"/>
  <c r="L148" i="5" s="1"/>
  <c r="F199" i="9" s="1"/>
  <c r="O147" i="5"/>
  <c r="P147" i="5" s="1"/>
  <c r="N147" i="5"/>
  <c r="J147" i="5"/>
  <c r="L147" i="5" s="1"/>
  <c r="F198" i="9" s="1"/>
  <c r="O146" i="5"/>
  <c r="P146" i="5" s="1"/>
  <c r="N146" i="5"/>
  <c r="J146" i="5"/>
  <c r="L146" i="5" s="1"/>
  <c r="F197" i="9" s="1"/>
  <c r="O145" i="5"/>
  <c r="P145" i="5" s="1"/>
  <c r="N145" i="5"/>
  <c r="J145" i="5"/>
  <c r="L145" i="5" s="1"/>
  <c r="F196" i="9" s="1"/>
  <c r="O144" i="5"/>
  <c r="P144" i="5" s="1"/>
  <c r="N144" i="5"/>
  <c r="J144" i="5"/>
  <c r="L144" i="5" s="1"/>
  <c r="F195" i="9" s="1"/>
  <c r="O143" i="5"/>
  <c r="P143" i="5" s="1"/>
  <c r="N143" i="5"/>
  <c r="J143" i="5"/>
  <c r="L143" i="5" s="1"/>
  <c r="F194" i="9" s="1"/>
  <c r="O142" i="5"/>
  <c r="P142" i="5" s="1"/>
  <c r="N142" i="5"/>
  <c r="J142" i="5"/>
  <c r="L142" i="5" s="1"/>
  <c r="F193" i="9" s="1"/>
  <c r="O141" i="5"/>
  <c r="P141" i="5" s="1"/>
  <c r="N141" i="5"/>
  <c r="J141" i="5"/>
  <c r="L141" i="5" s="1"/>
  <c r="F192" i="9" s="1"/>
  <c r="O140" i="5"/>
  <c r="P140" i="5" s="1"/>
  <c r="N140" i="5"/>
  <c r="J140" i="5"/>
  <c r="L140" i="5" s="1"/>
  <c r="F191" i="9" s="1"/>
  <c r="O139" i="5"/>
  <c r="P139" i="5" s="1"/>
  <c r="N139" i="5"/>
  <c r="J139" i="5"/>
  <c r="L139" i="5" s="1"/>
  <c r="F190" i="9" s="1"/>
  <c r="O138" i="5"/>
  <c r="P138" i="5" s="1"/>
  <c r="N138" i="5"/>
  <c r="J138" i="5"/>
  <c r="L138" i="5" s="1"/>
  <c r="F189" i="9" s="1"/>
  <c r="O137" i="5"/>
  <c r="P137" i="5" s="1"/>
  <c r="N137" i="5"/>
  <c r="J137" i="5"/>
  <c r="L137" i="5" s="1"/>
  <c r="F188" i="9" s="1"/>
  <c r="O136" i="5"/>
  <c r="P136" i="5" s="1"/>
  <c r="N136" i="5"/>
  <c r="J136" i="5"/>
  <c r="L136" i="5" s="1"/>
  <c r="F187" i="9" s="1"/>
  <c r="O135" i="5"/>
  <c r="P135" i="5" s="1"/>
  <c r="N135" i="5"/>
  <c r="J135" i="5"/>
  <c r="L135" i="5" s="1"/>
  <c r="F186" i="9" s="1"/>
  <c r="O134" i="5"/>
  <c r="P134" i="5" s="1"/>
  <c r="N134" i="5"/>
  <c r="J134" i="5"/>
  <c r="L134" i="5" s="1"/>
  <c r="F185" i="9" s="1"/>
  <c r="O133" i="5"/>
  <c r="P133" i="5" s="1"/>
  <c r="N133" i="5"/>
  <c r="J133" i="5"/>
  <c r="L133" i="5" s="1"/>
  <c r="F184" i="9" s="1"/>
  <c r="O132" i="5"/>
  <c r="P132" i="5" s="1"/>
  <c r="N132" i="5"/>
  <c r="J132" i="5"/>
  <c r="L132" i="5" s="1"/>
  <c r="F183" i="9" s="1"/>
  <c r="O131" i="5"/>
  <c r="P131" i="5" s="1"/>
  <c r="N131" i="5"/>
  <c r="J131" i="5"/>
  <c r="L131" i="5" s="1"/>
  <c r="F182" i="9" s="1"/>
  <c r="O130" i="5"/>
  <c r="P130" i="5" s="1"/>
  <c r="N130" i="5"/>
  <c r="J130" i="5"/>
  <c r="L130" i="5" s="1"/>
  <c r="F181" i="9" s="1"/>
  <c r="O129" i="5"/>
  <c r="P129" i="5" s="1"/>
  <c r="N129" i="5"/>
  <c r="J129" i="5"/>
  <c r="L129" i="5" s="1"/>
  <c r="F180" i="9" s="1"/>
  <c r="O128" i="5"/>
  <c r="P128" i="5" s="1"/>
  <c r="N128" i="5"/>
  <c r="J128" i="5"/>
  <c r="L128" i="5" s="1"/>
  <c r="F179" i="9" s="1"/>
  <c r="O127" i="5"/>
  <c r="P127" i="5" s="1"/>
  <c r="N127" i="5"/>
  <c r="J127" i="5"/>
  <c r="L127" i="5" s="1"/>
  <c r="F178" i="9" s="1"/>
  <c r="O126" i="5"/>
  <c r="P126" i="5" s="1"/>
  <c r="N126" i="5"/>
  <c r="J126" i="5"/>
  <c r="L126" i="5" s="1"/>
  <c r="F177" i="9" s="1"/>
  <c r="O125" i="5"/>
  <c r="P125" i="5" s="1"/>
  <c r="N125" i="5"/>
  <c r="J125" i="5"/>
  <c r="L125" i="5" s="1"/>
  <c r="F176" i="9" s="1"/>
  <c r="O124" i="5"/>
  <c r="P124" i="5" s="1"/>
  <c r="N124" i="5"/>
  <c r="J124" i="5"/>
  <c r="L124" i="5" s="1"/>
  <c r="F161" i="9" s="1"/>
  <c r="O123" i="5"/>
  <c r="P123" i="5" s="1"/>
  <c r="N123" i="5"/>
  <c r="J123" i="5"/>
  <c r="L123" i="5" s="1"/>
  <c r="F160" i="9" s="1"/>
  <c r="O122" i="5"/>
  <c r="P122" i="5" s="1"/>
  <c r="N122" i="5"/>
  <c r="J122" i="5"/>
  <c r="L122" i="5" s="1"/>
  <c r="F159" i="9" s="1"/>
  <c r="O121" i="5"/>
  <c r="P121" i="5" s="1"/>
  <c r="N121" i="5"/>
  <c r="J121" i="5"/>
  <c r="L121" i="5" s="1"/>
  <c r="F158" i="9" s="1"/>
  <c r="O120" i="5"/>
  <c r="P120" i="5" s="1"/>
  <c r="N120" i="5"/>
  <c r="J120" i="5"/>
  <c r="L120" i="5" s="1"/>
  <c r="F157" i="9" s="1"/>
  <c r="O119" i="5"/>
  <c r="P119" i="5" s="1"/>
  <c r="N119" i="5"/>
  <c r="J119" i="5"/>
  <c r="L119" i="5" s="1"/>
  <c r="F156" i="9" s="1"/>
  <c r="O118" i="5"/>
  <c r="P118" i="5" s="1"/>
  <c r="N118" i="5"/>
  <c r="J118" i="5"/>
  <c r="L118" i="5" s="1"/>
  <c r="F155" i="9" s="1"/>
  <c r="O117" i="5"/>
  <c r="P117" i="5" s="1"/>
  <c r="N117" i="5"/>
  <c r="J117" i="5"/>
  <c r="L117" i="5" s="1"/>
  <c r="F154" i="9" s="1"/>
  <c r="O116" i="5"/>
  <c r="P116" i="5" s="1"/>
  <c r="N116" i="5"/>
  <c r="J116" i="5"/>
  <c r="L116" i="5" s="1"/>
  <c r="F153" i="9" s="1"/>
  <c r="O115" i="5"/>
  <c r="P115" i="5" s="1"/>
  <c r="N115" i="5"/>
  <c r="J115" i="5"/>
  <c r="L115" i="5" s="1"/>
  <c r="F152" i="9" s="1"/>
  <c r="O114" i="5"/>
  <c r="P114" i="5" s="1"/>
  <c r="N114" i="5"/>
  <c r="J114" i="5"/>
  <c r="L114" i="5" s="1"/>
  <c r="F151" i="9" s="1"/>
  <c r="O113" i="5"/>
  <c r="P113" i="5" s="1"/>
  <c r="N113" i="5"/>
  <c r="J113" i="5"/>
  <c r="L113" i="5" s="1"/>
  <c r="F150" i="9" s="1"/>
  <c r="O112" i="5"/>
  <c r="P112" i="5" s="1"/>
  <c r="N112" i="5"/>
  <c r="J112" i="5"/>
  <c r="L112" i="5" s="1"/>
  <c r="F149" i="9" s="1"/>
  <c r="O111" i="5"/>
  <c r="P111" i="5" s="1"/>
  <c r="N111" i="5"/>
  <c r="J111" i="5"/>
  <c r="L111" i="5" s="1"/>
  <c r="F148" i="9" s="1"/>
  <c r="O110" i="5"/>
  <c r="P110" i="5" s="1"/>
  <c r="N110" i="5"/>
  <c r="J110" i="5"/>
  <c r="L110" i="5" s="1"/>
  <c r="F147" i="9" s="1"/>
  <c r="O109" i="5"/>
  <c r="P109" i="5" s="1"/>
  <c r="N109" i="5"/>
  <c r="J109" i="5"/>
  <c r="L109" i="5" s="1"/>
  <c r="F146" i="9" s="1"/>
  <c r="O108" i="5"/>
  <c r="P108" i="5" s="1"/>
  <c r="N108" i="5"/>
  <c r="J108" i="5"/>
  <c r="L108" i="5" s="1"/>
  <c r="F145" i="9" s="1"/>
  <c r="O107" i="5"/>
  <c r="P107" i="5" s="1"/>
  <c r="N107" i="5"/>
  <c r="J107" i="5"/>
  <c r="L107" i="5" s="1"/>
  <c r="F144" i="9" s="1"/>
  <c r="O106" i="5"/>
  <c r="P106" i="5" s="1"/>
  <c r="N106" i="5"/>
  <c r="J106" i="5"/>
  <c r="L106" i="5" s="1"/>
  <c r="F143" i="9" s="1"/>
  <c r="O105" i="5"/>
  <c r="P105" i="5" s="1"/>
  <c r="N105" i="5"/>
  <c r="J105" i="5"/>
  <c r="L105" i="5" s="1"/>
  <c r="F142" i="9" s="1"/>
  <c r="O104" i="5"/>
  <c r="P104" i="5" s="1"/>
  <c r="N104" i="5"/>
  <c r="J104" i="5"/>
  <c r="L104" i="5" s="1"/>
  <c r="F141" i="9" s="1"/>
  <c r="O103" i="5"/>
  <c r="P103" i="5" s="1"/>
  <c r="N103" i="5"/>
  <c r="J103" i="5"/>
  <c r="L103" i="5" s="1"/>
  <c r="F140" i="9" s="1"/>
  <c r="O102" i="5"/>
  <c r="P102" i="5" s="1"/>
  <c r="N102" i="5"/>
  <c r="J102" i="5"/>
  <c r="L102" i="5" s="1"/>
  <c r="F139" i="9" s="1"/>
  <c r="O101" i="5"/>
  <c r="P101" i="5" s="1"/>
  <c r="N101" i="5"/>
  <c r="J101" i="5"/>
  <c r="L101" i="5" s="1"/>
  <c r="F138" i="9" s="1"/>
  <c r="O100" i="5"/>
  <c r="P100" i="5" s="1"/>
  <c r="N100" i="5"/>
  <c r="J100" i="5"/>
  <c r="L100" i="5" s="1"/>
  <c r="F137" i="9" s="1"/>
  <c r="O99" i="5"/>
  <c r="P99" i="5" s="1"/>
  <c r="N99" i="5"/>
  <c r="J99" i="5"/>
  <c r="L99" i="5" s="1"/>
  <c r="F136" i="9" s="1"/>
  <c r="O98" i="5"/>
  <c r="P98" i="5" s="1"/>
  <c r="N98" i="5"/>
  <c r="J98" i="5"/>
  <c r="L98" i="5" s="1"/>
  <c r="F135" i="9" s="1"/>
  <c r="O97" i="5"/>
  <c r="P97" i="5" s="1"/>
  <c r="N97" i="5"/>
  <c r="J97" i="5"/>
  <c r="L97" i="5" s="1"/>
  <c r="F134" i="9" s="1"/>
  <c r="O96" i="5"/>
  <c r="P96" i="5" s="1"/>
  <c r="N96" i="5"/>
  <c r="J96" i="5"/>
  <c r="L96" i="5" s="1"/>
  <c r="F133" i="9" s="1"/>
  <c r="O95" i="5"/>
  <c r="P95" i="5" s="1"/>
  <c r="N95" i="5"/>
  <c r="J95" i="5"/>
  <c r="L95" i="5" s="1"/>
  <c r="F132" i="9" s="1"/>
  <c r="O94" i="5"/>
  <c r="P94" i="5" s="1"/>
  <c r="N94" i="5"/>
  <c r="J94" i="5"/>
  <c r="L94" i="5" s="1"/>
  <c r="F131" i="9" s="1"/>
  <c r="O93" i="5"/>
  <c r="P93" i="5" s="1"/>
  <c r="N93" i="5"/>
  <c r="J93" i="5"/>
  <c r="L93" i="5" s="1"/>
  <c r="F130" i="9" s="1"/>
  <c r="O92" i="5"/>
  <c r="P92" i="5" s="1"/>
  <c r="N92" i="5"/>
  <c r="J92" i="5"/>
  <c r="L92" i="5" s="1"/>
  <c r="F129" i="9" s="1"/>
  <c r="O91" i="5"/>
  <c r="P91" i="5" s="1"/>
  <c r="N91" i="5"/>
  <c r="J91" i="5"/>
  <c r="L91" i="5" s="1"/>
  <c r="F128" i="9" s="1"/>
  <c r="O90" i="5"/>
  <c r="P90" i="5" s="1"/>
  <c r="N90" i="5"/>
  <c r="J90" i="5"/>
  <c r="L90" i="5" s="1"/>
  <c r="F127" i="9" s="1"/>
  <c r="O89" i="5"/>
  <c r="P89" i="5" s="1"/>
  <c r="N89" i="5"/>
  <c r="J89" i="5"/>
  <c r="L89" i="5" s="1"/>
  <c r="F126" i="9" s="1"/>
  <c r="O88" i="5"/>
  <c r="P88" i="5" s="1"/>
  <c r="N88" i="5"/>
  <c r="J88" i="5"/>
  <c r="L88" i="5" s="1"/>
  <c r="F125" i="9" s="1"/>
  <c r="O87" i="5"/>
  <c r="P87" i="5" s="1"/>
  <c r="N87" i="5"/>
  <c r="J87" i="5"/>
  <c r="L87" i="5" s="1"/>
  <c r="F124" i="9" s="1"/>
  <c r="O86" i="5"/>
  <c r="P86" i="5" s="1"/>
  <c r="N86" i="5"/>
  <c r="J86" i="5"/>
  <c r="L86" i="5" s="1"/>
  <c r="F123" i="9" s="1"/>
  <c r="O85" i="5"/>
  <c r="P85" i="5" s="1"/>
  <c r="N85" i="5"/>
  <c r="J85" i="5"/>
  <c r="L85" i="5" s="1"/>
  <c r="F122" i="9" s="1"/>
  <c r="O84" i="5"/>
  <c r="P84" i="5" s="1"/>
  <c r="N84" i="5"/>
  <c r="J84" i="5"/>
  <c r="L84" i="5" s="1"/>
  <c r="F107" i="9" s="1"/>
  <c r="O83" i="5"/>
  <c r="P83" i="5" s="1"/>
  <c r="N83" i="5"/>
  <c r="J83" i="5"/>
  <c r="L83" i="5" s="1"/>
  <c r="F106" i="9" s="1"/>
  <c r="O82" i="5"/>
  <c r="P82" i="5" s="1"/>
  <c r="N82" i="5"/>
  <c r="J82" i="5"/>
  <c r="L82" i="5" s="1"/>
  <c r="F105" i="9" s="1"/>
  <c r="O81" i="5"/>
  <c r="P81" i="5" s="1"/>
  <c r="N81" i="5"/>
  <c r="J81" i="5"/>
  <c r="L81" i="5" s="1"/>
  <c r="F104" i="9" s="1"/>
  <c r="O80" i="5"/>
  <c r="P80" i="5" s="1"/>
  <c r="N80" i="5"/>
  <c r="J80" i="5"/>
  <c r="L80" i="5" s="1"/>
  <c r="F103" i="9" s="1"/>
  <c r="O79" i="5"/>
  <c r="P79" i="5" s="1"/>
  <c r="N79" i="5"/>
  <c r="J79" i="5"/>
  <c r="L79" i="5" s="1"/>
  <c r="F102" i="9" s="1"/>
  <c r="O78" i="5"/>
  <c r="P78" i="5" s="1"/>
  <c r="N78" i="5"/>
  <c r="J78" i="5"/>
  <c r="L78" i="5" s="1"/>
  <c r="F101" i="9" s="1"/>
  <c r="O77" i="5"/>
  <c r="P77" i="5" s="1"/>
  <c r="N77" i="5"/>
  <c r="J77" i="5"/>
  <c r="L77" i="5" s="1"/>
  <c r="F100" i="9" s="1"/>
  <c r="O76" i="5"/>
  <c r="P76" i="5" s="1"/>
  <c r="N76" i="5"/>
  <c r="J76" i="5"/>
  <c r="L76" i="5" s="1"/>
  <c r="F99" i="9" s="1"/>
  <c r="O75" i="5"/>
  <c r="P75" i="5" s="1"/>
  <c r="N75" i="5"/>
  <c r="J75" i="5"/>
  <c r="L75" i="5" s="1"/>
  <c r="F98" i="9" s="1"/>
  <c r="O74" i="5"/>
  <c r="P74" i="5" s="1"/>
  <c r="N74" i="5"/>
  <c r="J74" i="5"/>
  <c r="L74" i="5" s="1"/>
  <c r="F97" i="9" s="1"/>
  <c r="O73" i="5"/>
  <c r="P73" i="5" s="1"/>
  <c r="N73" i="5"/>
  <c r="J73" i="5"/>
  <c r="L73" i="5" s="1"/>
  <c r="F96" i="9" s="1"/>
  <c r="O72" i="5"/>
  <c r="P72" i="5" s="1"/>
  <c r="N72" i="5"/>
  <c r="J72" i="5"/>
  <c r="L72" i="5" s="1"/>
  <c r="F95" i="9" s="1"/>
  <c r="O71" i="5"/>
  <c r="P71" i="5" s="1"/>
  <c r="N71" i="5"/>
  <c r="J71" i="5"/>
  <c r="L71" i="5" s="1"/>
  <c r="F94" i="9" s="1"/>
  <c r="O70" i="5"/>
  <c r="P70" i="5" s="1"/>
  <c r="N70" i="5"/>
  <c r="J70" i="5"/>
  <c r="L70" i="5" s="1"/>
  <c r="F93" i="9" s="1"/>
  <c r="O69" i="5"/>
  <c r="P69" i="5" s="1"/>
  <c r="N69" i="5"/>
  <c r="J69" i="5"/>
  <c r="L69" i="5" s="1"/>
  <c r="F92" i="9" s="1"/>
  <c r="O68" i="5"/>
  <c r="P68" i="5" s="1"/>
  <c r="N68" i="5"/>
  <c r="J68" i="5"/>
  <c r="L68" i="5" s="1"/>
  <c r="F91" i="9" s="1"/>
  <c r="O67" i="5"/>
  <c r="P67" i="5" s="1"/>
  <c r="N67" i="5"/>
  <c r="J67" i="5"/>
  <c r="L67" i="5" s="1"/>
  <c r="F90" i="9" s="1"/>
  <c r="O66" i="5"/>
  <c r="P66" i="5" s="1"/>
  <c r="N66" i="5"/>
  <c r="J66" i="5"/>
  <c r="L66" i="5" s="1"/>
  <c r="F89" i="9" s="1"/>
  <c r="O65" i="5"/>
  <c r="P65" i="5" s="1"/>
  <c r="N65" i="5"/>
  <c r="J65" i="5"/>
  <c r="L65" i="5" s="1"/>
  <c r="F88" i="9" s="1"/>
  <c r="O64" i="5"/>
  <c r="P64" i="5" s="1"/>
  <c r="N64" i="5"/>
  <c r="J64" i="5"/>
  <c r="L64" i="5" s="1"/>
  <c r="F87" i="9" s="1"/>
  <c r="O63" i="5"/>
  <c r="P63" i="5" s="1"/>
  <c r="N63" i="5"/>
  <c r="J63" i="5"/>
  <c r="L63" i="5" s="1"/>
  <c r="F86" i="9" s="1"/>
  <c r="O62" i="5"/>
  <c r="P62" i="5" s="1"/>
  <c r="N62" i="5"/>
  <c r="J62" i="5"/>
  <c r="L62" i="5" s="1"/>
  <c r="F85" i="9" s="1"/>
  <c r="O61" i="5"/>
  <c r="P61" i="5" s="1"/>
  <c r="N61" i="5"/>
  <c r="J61" i="5"/>
  <c r="L61" i="5" s="1"/>
  <c r="F84" i="9" s="1"/>
  <c r="O60" i="5"/>
  <c r="P60" i="5" s="1"/>
  <c r="N60" i="5"/>
  <c r="J60" i="5"/>
  <c r="L60" i="5" s="1"/>
  <c r="F83" i="9" s="1"/>
  <c r="O59" i="5"/>
  <c r="P59" i="5" s="1"/>
  <c r="N59" i="5"/>
  <c r="J59" i="5"/>
  <c r="L59" i="5" s="1"/>
  <c r="F82" i="9" s="1"/>
  <c r="O58" i="5"/>
  <c r="P58" i="5" s="1"/>
  <c r="N58" i="5"/>
  <c r="J58" i="5"/>
  <c r="L58" i="5" s="1"/>
  <c r="F81" i="9" s="1"/>
  <c r="O57" i="5"/>
  <c r="P57" i="5" s="1"/>
  <c r="N57" i="5"/>
  <c r="J57" i="5"/>
  <c r="L57" i="5" s="1"/>
  <c r="F80" i="9" s="1"/>
  <c r="O56" i="5"/>
  <c r="P56" i="5" s="1"/>
  <c r="N56" i="5"/>
  <c r="J56" i="5"/>
  <c r="L56" i="5" s="1"/>
  <c r="F79" i="9" s="1"/>
  <c r="O55" i="5"/>
  <c r="P55" i="5" s="1"/>
  <c r="N55" i="5"/>
  <c r="J55" i="5"/>
  <c r="L55" i="5" s="1"/>
  <c r="F78" i="9" s="1"/>
  <c r="O54" i="5"/>
  <c r="P54" i="5" s="1"/>
  <c r="N54" i="5"/>
  <c r="J54" i="5"/>
  <c r="L54" i="5" s="1"/>
  <c r="F77" i="9" s="1"/>
  <c r="O53" i="5"/>
  <c r="P53" i="5" s="1"/>
  <c r="N53" i="5"/>
  <c r="J53" i="5"/>
  <c r="L53" i="5" s="1"/>
  <c r="F76" i="9" s="1"/>
  <c r="O52" i="5"/>
  <c r="P52" i="5" s="1"/>
  <c r="N52" i="5"/>
  <c r="J52" i="5"/>
  <c r="L52" i="5" s="1"/>
  <c r="F75" i="9" s="1"/>
  <c r="O51" i="5"/>
  <c r="P51" i="5" s="1"/>
  <c r="N51" i="5"/>
  <c r="J51" i="5"/>
  <c r="L51" i="5" s="1"/>
  <c r="F74" i="9" s="1"/>
  <c r="O50" i="5"/>
  <c r="P50" i="5" s="1"/>
  <c r="N50" i="5"/>
  <c r="J50" i="5"/>
  <c r="L50" i="5" s="1"/>
  <c r="F73" i="9" s="1"/>
  <c r="O49" i="5"/>
  <c r="P49" i="5" s="1"/>
  <c r="N49" i="5"/>
  <c r="J49" i="5"/>
  <c r="L49" i="5" s="1"/>
  <c r="F72" i="9" s="1"/>
  <c r="O48" i="5"/>
  <c r="P48" i="5" s="1"/>
  <c r="N48" i="5"/>
  <c r="J48" i="5"/>
  <c r="L48" i="5" s="1"/>
  <c r="F71" i="9" s="1"/>
  <c r="O47" i="5"/>
  <c r="P47" i="5" s="1"/>
  <c r="N47" i="5"/>
  <c r="J47" i="5"/>
  <c r="L47" i="5" s="1"/>
  <c r="F70" i="9" s="1"/>
  <c r="O46" i="5"/>
  <c r="P46" i="5" s="1"/>
  <c r="N46" i="5"/>
  <c r="J46" i="5"/>
  <c r="L46" i="5" s="1"/>
  <c r="F69" i="9" s="1"/>
  <c r="O45" i="5"/>
  <c r="P45" i="5" s="1"/>
  <c r="N45" i="5"/>
  <c r="J45" i="5"/>
  <c r="L45" i="5" s="1"/>
  <c r="F68" i="9" s="1"/>
  <c r="O44" i="5"/>
  <c r="P44" i="5" s="1"/>
  <c r="N44" i="5"/>
  <c r="J44" i="5"/>
  <c r="L44" i="5" s="1"/>
  <c r="O43" i="5"/>
  <c r="P43" i="5" s="1"/>
  <c r="N43" i="5"/>
  <c r="J43" i="5"/>
  <c r="L43" i="5" s="1"/>
  <c r="O42" i="5"/>
  <c r="P42" i="5" s="1"/>
  <c r="N42" i="5"/>
  <c r="J42" i="5"/>
  <c r="L42" i="5" s="1"/>
  <c r="O41" i="5"/>
  <c r="P41" i="5" s="1"/>
  <c r="N41" i="5"/>
  <c r="J41" i="5"/>
  <c r="L41" i="5" s="1"/>
  <c r="O40" i="5"/>
  <c r="P40" i="5" s="1"/>
  <c r="N40" i="5"/>
  <c r="J40" i="5"/>
  <c r="L40" i="5" s="1"/>
  <c r="O39" i="5"/>
  <c r="P39" i="5" s="1"/>
  <c r="N39" i="5"/>
  <c r="J39" i="5"/>
  <c r="L39" i="5" s="1"/>
  <c r="O38" i="5"/>
  <c r="P38" i="5" s="1"/>
  <c r="N38" i="5"/>
  <c r="J38" i="5"/>
  <c r="L38" i="5" s="1"/>
  <c r="O37" i="5"/>
  <c r="P37" i="5" s="1"/>
  <c r="N37" i="5"/>
  <c r="J37" i="5"/>
  <c r="L37" i="5" s="1"/>
  <c r="O36" i="5"/>
  <c r="P36" i="5" s="1"/>
  <c r="N36" i="5"/>
  <c r="J36" i="5"/>
  <c r="L36" i="5" s="1"/>
  <c r="O35" i="5"/>
  <c r="P35" i="5" s="1"/>
  <c r="N35" i="5"/>
  <c r="J35" i="5"/>
  <c r="L35" i="5" s="1"/>
  <c r="O34" i="5"/>
  <c r="P34" i="5" s="1"/>
  <c r="N34" i="5"/>
  <c r="J34" i="5"/>
  <c r="L34" i="5" s="1"/>
  <c r="O33" i="5"/>
  <c r="P33" i="5" s="1"/>
  <c r="N33" i="5"/>
  <c r="J33" i="5"/>
  <c r="L33" i="5" s="1"/>
  <c r="O32" i="5"/>
  <c r="P32" i="5" s="1"/>
  <c r="N32" i="5"/>
  <c r="J32" i="5"/>
  <c r="L32" i="5" s="1"/>
  <c r="O31" i="5"/>
  <c r="P31" i="5" s="1"/>
  <c r="N31" i="5"/>
  <c r="J31" i="5"/>
  <c r="L31" i="5" s="1"/>
  <c r="O30" i="5"/>
  <c r="P30" i="5" s="1"/>
  <c r="N30" i="5"/>
  <c r="J30" i="5"/>
  <c r="L30" i="5" s="1"/>
  <c r="O29" i="5"/>
  <c r="P29" i="5" s="1"/>
  <c r="N29" i="5"/>
  <c r="J29" i="5"/>
  <c r="L29" i="5" s="1"/>
  <c r="O28" i="5"/>
  <c r="P28" i="5" s="1"/>
  <c r="N28" i="5"/>
  <c r="J28" i="5"/>
  <c r="L28" i="5" s="1"/>
  <c r="O27" i="5"/>
  <c r="P27" i="5" s="1"/>
  <c r="N27" i="5"/>
  <c r="J27" i="5"/>
  <c r="L27" i="5" s="1"/>
  <c r="O26" i="5"/>
  <c r="P26" i="5" s="1"/>
  <c r="N26" i="5"/>
  <c r="J26" i="5"/>
  <c r="L26" i="5" s="1"/>
  <c r="O25" i="5"/>
  <c r="P25" i="5" s="1"/>
  <c r="N25" i="5"/>
  <c r="J25" i="5"/>
  <c r="L25" i="5" s="1"/>
  <c r="O24" i="5"/>
  <c r="P24" i="5" s="1"/>
  <c r="N24" i="5"/>
  <c r="J24" i="5"/>
  <c r="L24" i="5" s="1"/>
  <c r="O23" i="5"/>
  <c r="P23" i="5" s="1"/>
  <c r="N23" i="5"/>
  <c r="J23" i="5"/>
  <c r="L23" i="5" s="1"/>
  <c r="O22" i="5"/>
  <c r="P22" i="5" s="1"/>
  <c r="N22" i="5"/>
  <c r="J22" i="5"/>
  <c r="L22" i="5" s="1"/>
  <c r="O21" i="5"/>
  <c r="P21" i="5" s="1"/>
  <c r="N21" i="5"/>
  <c r="J21" i="5"/>
  <c r="L21" i="5" s="1"/>
  <c r="O20" i="5"/>
  <c r="P20" i="5" s="1"/>
  <c r="N20" i="5"/>
  <c r="J20" i="5"/>
  <c r="L20" i="5" s="1"/>
  <c r="O19" i="5"/>
  <c r="P19" i="5" s="1"/>
  <c r="N19" i="5"/>
  <c r="J19" i="5"/>
  <c r="L19" i="5" s="1"/>
  <c r="O18" i="5"/>
  <c r="P18" i="5" s="1"/>
  <c r="N18" i="5"/>
  <c r="J18" i="5"/>
  <c r="L18" i="5" s="1"/>
  <c r="O17" i="5"/>
  <c r="P17" i="5" s="1"/>
  <c r="N17" i="5"/>
  <c r="J17" i="5"/>
  <c r="L17" i="5" s="1"/>
  <c r="O16" i="5"/>
  <c r="P16" i="5" s="1"/>
  <c r="N16" i="5"/>
  <c r="J16" i="5"/>
  <c r="L16" i="5" s="1"/>
  <c r="O15" i="5"/>
  <c r="P15" i="5" s="1"/>
  <c r="N15" i="5"/>
  <c r="J15" i="5"/>
  <c r="L15" i="5" s="1"/>
  <c r="O14" i="5"/>
  <c r="P14" i="5" s="1"/>
  <c r="N14" i="5"/>
  <c r="J14" i="5"/>
  <c r="L14" i="5" s="1"/>
  <c r="O13" i="5"/>
  <c r="P13" i="5" s="1"/>
  <c r="N13" i="5"/>
  <c r="J13" i="5"/>
  <c r="L13" i="5" s="1"/>
  <c r="O12" i="5"/>
  <c r="P12" i="5" s="1"/>
  <c r="N12" i="5"/>
  <c r="J12" i="5"/>
  <c r="L12" i="5" s="1"/>
  <c r="O11" i="5"/>
  <c r="P11" i="5" s="1"/>
  <c r="N11" i="5"/>
  <c r="J11" i="5"/>
  <c r="L11" i="5" s="1"/>
  <c r="O10" i="5"/>
  <c r="P10" i="5" s="1"/>
  <c r="N10" i="5"/>
  <c r="L10" i="5"/>
  <c r="O9" i="5"/>
  <c r="P9" i="5" s="1"/>
  <c r="N9" i="5"/>
  <c r="L9" i="5"/>
  <c r="O8" i="5"/>
  <c r="P8" i="5" s="1"/>
  <c r="N8" i="5"/>
  <c r="O7" i="5"/>
  <c r="P7" i="5" s="1"/>
  <c r="N7" i="5"/>
  <c r="O6" i="5"/>
  <c r="P6" i="5" s="1"/>
  <c r="N6" i="5"/>
  <c r="K21" i="3"/>
  <c r="K23" i="3"/>
  <c r="K24" i="3"/>
  <c r="K25" i="3"/>
  <c r="K26" i="3"/>
  <c r="F44" i="8" s="1"/>
  <c r="K27" i="3"/>
  <c r="F45" i="8" s="1"/>
  <c r="K28" i="3"/>
  <c r="F46" i="8" s="1"/>
  <c r="K29" i="3"/>
  <c r="F61" i="8" s="1"/>
  <c r="K30" i="3"/>
  <c r="F62" i="8" s="1"/>
  <c r="K31" i="3"/>
  <c r="F63" i="8" s="1"/>
  <c r="K32" i="3"/>
  <c r="F64" i="8" s="1"/>
  <c r="K33" i="3"/>
  <c r="F65" i="8" s="1"/>
  <c r="K34" i="3"/>
  <c r="F66" i="8" s="1"/>
  <c r="K35" i="3"/>
  <c r="F67" i="8" s="1"/>
  <c r="K36" i="3"/>
  <c r="F68" i="8" s="1"/>
  <c r="K37" i="3"/>
  <c r="F69" i="8" s="1"/>
  <c r="K38" i="3"/>
  <c r="F70" i="8" s="1"/>
  <c r="K39" i="3"/>
  <c r="F71" i="8" s="1"/>
  <c r="K40" i="3"/>
  <c r="F87" i="8" s="1"/>
  <c r="K41" i="3"/>
  <c r="F88" i="8" s="1"/>
  <c r="K42" i="3"/>
  <c r="F89" i="8" s="1"/>
  <c r="K43" i="3"/>
  <c r="F90" i="8" s="1"/>
  <c r="K44" i="3"/>
  <c r="F91" i="8" s="1"/>
  <c r="K45" i="3"/>
  <c r="F92" i="8" s="1"/>
  <c r="K46" i="3"/>
  <c r="F93" i="8" s="1"/>
  <c r="K47" i="3"/>
  <c r="F94" i="8" s="1"/>
  <c r="K48" i="3"/>
  <c r="F95" i="8" s="1"/>
  <c r="K49" i="3"/>
  <c r="F111" i="8" s="1"/>
  <c r="K50" i="3"/>
  <c r="F112" i="8" s="1"/>
  <c r="K51" i="3"/>
  <c r="F113" i="8" s="1"/>
  <c r="K52" i="3"/>
  <c r="F114" i="8" s="1"/>
  <c r="K53" i="3"/>
  <c r="F115" i="8" s="1"/>
  <c r="K54" i="3"/>
  <c r="F116" i="8" s="1"/>
  <c r="F117" i="8"/>
  <c r="K55" i="3"/>
  <c r="F118" i="8" s="1"/>
  <c r="K56" i="3"/>
  <c r="F119" i="8" s="1"/>
  <c r="K57" i="3"/>
  <c r="K58" i="3"/>
  <c r="F125" i="8" s="1"/>
  <c r="K59" i="3"/>
  <c r="F126" i="8" s="1"/>
  <c r="K60" i="3"/>
  <c r="F127" i="8" s="1"/>
  <c r="K61" i="3"/>
  <c r="F128" i="8" s="1"/>
  <c r="K62" i="3"/>
  <c r="F129" i="8" s="1"/>
  <c r="K63" i="3"/>
  <c r="F130" i="8" s="1"/>
  <c r="K64" i="3"/>
  <c r="F131" i="8" s="1"/>
  <c r="K65" i="3"/>
  <c r="F132" i="8" s="1"/>
  <c r="K66" i="3"/>
  <c r="F133" i="8" s="1"/>
  <c r="K67" i="3"/>
  <c r="F134" i="8" s="1"/>
  <c r="K68" i="3"/>
  <c r="F135" i="8" s="1"/>
  <c r="K69" i="3"/>
  <c r="F136" i="8" s="1"/>
  <c r="K70" i="3"/>
  <c r="F137" i="8" s="1"/>
  <c r="K71" i="3"/>
  <c r="F138" i="8" s="1"/>
  <c r="K72" i="3"/>
  <c r="F139" i="8" s="1"/>
  <c r="K73" i="3"/>
  <c r="F140" i="8" s="1"/>
  <c r="K74" i="3"/>
  <c r="F141" i="8" s="1"/>
  <c r="K75" i="3"/>
  <c r="F142" i="8" s="1"/>
  <c r="K76" i="3"/>
  <c r="F143" i="8" s="1"/>
  <c r="K77" i="3"/>
  <c r="F144" i="8" s="1"/>
  <c r="K78" i="3"/>
  <c r="F145" i="8" s="1"/>
  <c r="K79" i="3"/>
  <c r="F146" i="8" s="1"/>
  <c r="K80" i="3"/>
  <c r="F147" i="8" s="1"/>
  <c r="K81" i="3"/>
  <c r="F148" i="8" s="1"/>
  <c r="K82" i="3"/>
  <c r="F149" i="8" s="1"/>
  <c r="K83" i="3"/>
  <c r="F150" i="8" s="1"/>
  <c r="K84" i="3"/>
  <c r="F151" i="8" s="1"/>
  <c r="K85" i="3"/>
  <c r="F166" i="8" s="1"/>
  <c r="K86" i="3"/>
  <c r="F167" i="8" s="1"/>
  <c r="K87" i="3"/>
  <c r="F168" i="8" s="1"/>
  <c r="K88" i="3"/>
  <c r="F169" i="8" s="1"/>
  <c r="K89" i="3"/>
  <c r="F170" i="8" s="1"/>
  <c r="K90" i="3"/>
  <c r="F171" i="8" s="1"/>
  <c r="K91" i="3"/>
  <c r="F172" i="8" s="1"/>
  <c r="K92" i="3"/>
  <c r="F173" i="8" s="1"/>
  <c r="K93" i="3"/>
  <c r="F174" i="8" s="1"/>
  <c r="K94" i="3"/>
  <c r="F175" i="8" s="1"/>
  <c r="K95" i="3"/>
  <c r="F176" i="8" s="1"/>
  <c r="K96" i="3"/>
  <c r="F177" i="8" s="1"/>
  <c r="K97" i="3"/>
  <c r="F178" i="8" s="1"/>
  <c r="K98" i="3"/>
  <c r="F179" i="8" s="1"/>
  <c r="K99" i="3"/>
  <c r="F180" i="8" s="1"/>
  <c r="K100" i="3"/>
  <c r="F181" i="8" s="1"/>
  <c r="K101" i="3"/>
  <c r="F182" i="8" s="1"/>
  <c r="K102" i="3"/>
  <c r="F183" i="8" s="1"/>
  <c r="K103" i="3"/>
  <c r="F184" i="8" s="1"/>
  <c r="K104" i="3"/>
  <c r="F185" i="8" s="1"/>
  <c r="K105" i="3"/>
  <c r="F186" i="8" s="1"/>
  <c r="K106" i="3"/>
  <c r="F187" i="8" s="1"/>
  <c r="K107" i="3"/>
  <c r="F188" i="8" s="1"/>
  <c r="K108" i="3"/>
  <c r="F189" i="8" s="1"/>
  <c r="K109" i="3"/>
  <c r="F190" i="8" s="1"/>
  <c r="K110" i="3"/>
  <c r="F191" i="8" s="1"/>
  <c r="K111" i="3"/>
  <c r="F192" i="8" s="1"/>
  <c r="K112" i="3"/>
  <c r="F193" i="8" s="1"/>
  <c r="K113" i="3"/>
  <c r="F194" i="8" s="1"/>
  <c r="K114" i="3"/>
  <c r="F195" i="8" s="1"/>
  <c r="K115" i="3"/>
  <c r="F196" i="8" s="1"/>
  <c r="K116" i="3"/>
  <c r="F197" i="8" s="1"/>
  <c r="K117" i="3"/>
  <c r="F198" i="8" s="1"/>
  <c r="K118" i="3"/>
  <c r="F199" i="8" s="1"/>
  <c r="K119" i="3"/>
  <c r="F200" i="8" s="1"/>
  <c r="K120" i="3"/>
  <c r="F201" i="8" s="1"/>
  <c r="K121" i="3"/>
  <c r="F202" i="8" s="1"/>
  <c r="K122" i="3"/>
  <c r="F203" i="8" s="1"/>
  <c r="K123" i="3"/>
  <c r="F204" i="8" s="1"/>
  <c r="K124" i="3"/>
  <c r="F205" i="8" s="1"/>
  <c r="K125" i="3"/>
  <c r="F220" i="8" s="1"/>
  <c r="K126" i="3"/>
  <c r="F221" i="8" s="1"/>
  <c r="K127" i="3"/>
  <c r="F222" i="8" s="1"/>
  <c r="K128" i="3"/>
  <c r="F223" i="8" s="1"/>
  <c r="K129" i="3"/>
  <c r="F224" i="8" s="1"/>
  <c r="K130" i="3"/>
  <c r="F225" i="8" s="1"/>
  <c r="K131" i="3"/>
  <c r="F226" i="8" s="1"/>
  <c r="K132" i="3"/>
  <c r="F227" i="8" s="1"/>
  <c r="K133" i="3"/>
  <c r="F228" i="8" s="1"/>
  <c r="K134" i="3"/>
  <c r="F229" i="8" s="1"/>
  <c r="K135" i="3"/>
  <c r="F230" i="8" s="1"/>
  <c r="K136" i="3"/>
  <c r="F231" i="8" s="1"/>
  <c r="K137" i="3"/>
  <c r="F232" i="8" s="1"/>
  <c r="K138" i="3"/>
  <c r="F233" i="8" s="1"/>
  <c r="K139" i="3"/>
  <c r="F234" i="8" s="1"/>
  <c r="K140" i="3"/>
  <c r="F235" i="8" s="1"/>
  <c r="K141" i="3"/>
  <c r="F236" i="8" s="1"/>
  <c r="K142" i="3"/>
  <c r="F237" i="8" s="1"/>
  <c r="K143" i="3"/>
  <c r="F238" i="8" s="1"/>
  <c r="K144" i="3"/>
  <c r="F239" i="8" s="1"/>
  <c r="K145" i="3"/>
  <c r="F240" i="8" s="1"/>
  <c r="K146" i="3"/>
  <c r="F241" i="8" s="1"/>
  <c r="K147" i="3"/>
  <c r="F242" i="8" s="1"/>
  <c r="K148" i="3"/>
  <c r="F243" i="8" s="1"/>
  <c r="K149" i="3"/>
  <c r="F244" i="8" s="1"/>
  <c r="K150" i="3"/>
  <c r="F245" i="8" s="1"/>
  <c r="K151" i="3"/>
  <c r="F246" i="8" s="1"/>
  <c r="K152" i="3"/>
  <c r="F247" i="8" s="1"/>
  <c r="K153" i="3"/>
  <c r="F248" i="8" s="1"/>
  <c r="K154" i="3"/>
  <c r="F249" i="8" s="1"/>
  <c r="K155" i="3"/>
  <c r="F250" i="8" s="1"/>
  <c r="K156" i="3"/>
  <c r="F251" i="8" s="1"/>
  <c r="K157" i="3"/>
  <c r="F252" i="8" s="1"/>
  <c r="K158" i="3"/>
  <c r="F253" i="8" s="1"/>
  <c r="K159" i="3"/>
  <c r="F254" i="8" s="1"/>
  <c r="K160" i="3"/>
  <c r="F255" i="8" s="1"/>
  <c r="K161" i="3"/>
  <c r="F256" i="8" s="1"/>
  <c r="K162" i="3"/>
  <c r="F257" i="8" s="1"/>
  <c r="K163" i="3"/>
  <c r="F258" i="8" s="1"/>
  <c r="K164" i="3"/>
  <c r="F259" i="8" s="1"/>
  <c r="K165" i="3"/>
  <c r="F274" i="8" s="1"/>
  <c r="K166" i="3"/>
  <c r="F275" i="8" s="1"/>
  <c r="K167" i="3"/>
  <c r="F276" i="8" s="1"/>
  <c r="K168" i="3"/>
  <c r="F277" i="8" s="1"/>
  <c r="K169" i="3"/>
  <c r="F278" i="8" s="1"/>
  <c r="K170" i="3"/>
  <c r="F279" i="8" s="1"/>
  <c r="K171" i="3"/>
  <c r="F280" i="8" s="1"/>
  <c r="K172" i="3"/>
  <c r="F281" i="8" s="1"/>
  <c r="K173" i="3"/>
  <c r="F282" i="8" s="1"/>
  <c r="K174" i="3"/>
  <c r="F283" i="8" s="1"/>
  <c r="K175" i="3"/>
  <c r="F284" i="8" s="1"/>
  <c r="K176" i="3"/>
  <c r="F285" i="8" s="1"/>
  <c r="K177" i="3"/>
  <c r="F286" i="8" s="1"/>
  <c r="K178" i="3"/>
  <c r="F287" i="8" s="1"/>
  <c r="K179" i="3"/>
  <c r="F288" i="8" s="1"/>
  <c r="K180" i="3"/>
  <c r="F289" i="8" s="1"/>
  <c r="K181" i="3"/>
  <c r="F290" i="8" s="1"/>
  <c r="K182" i="3"/>
  <c r="F291" i="8" s="1"/>
  <c r="K183" i="3"/>
  <c r="F292" i="8" s="1"/>
  <c r="K184" i="3"/>
  <c r="F293" i="8" s="1"/>
  <c r="K185" i="3"/>
  <c r="F294" i="8" s="1"/>
  <c r="K186" i="3"/>
  <c r="F295" i="8" s="1"/>
  <c r="K187" i="3"/>
  <c r="F296" i="8" s="1"/>
  <c r="K188" i="3"/>
  <c r="F297" i="8" s="1"/>
  <c r="K189" i="3"/>
  <c r="F298" i="8" s="1"/>
  <c r="K190" i="3"/>
  <c r="F299" i="8" s="1"/>
  <c r="K191" i="3"/>
  <c r="F300" i="8" s="1"/>
  <c r="K192" i="3"/>
  <c r="F301" i="8" s="1"/>
  <c r="K193" i="3"/>
  <c r="F302" i="8" s="1"/>
  <c r="K194" i="3"/>
  <c r="F303" i="8" s="1"/>
  <c r="K195" i="3"/>
  <c r="F304" i="8" s="1"/>
  <c r="K196" i="3"/>
  <c r="F305" i="8" s="1"/>
  <c r="K197" i="3"/>
  <c r="F306" i="8" s="1"/>
  <c r="K198" i="3"/>
  <c r="F307" i="8" s="1"/>
  <c r="K199" i="3"/>
  <c r="F308" i="8" s="1"/>
  <c r="K200" i="3"/>
  <c r="F309" i="8" s="1"/>
  <c r="K201" i="3"/>
  <c r="F310" i="8" s="1"/>
  <c r="K202" i="3"/>
  <c r="F311" i="8" s="1"/>
  <c r="K203" i="3"/>
  <c r="F312" i="8" s="1"/>
  <c r="K204" i="3"/>
  <c r="F313" i="8" s="1"/>
  <c r="K205" i="3"/>
  <c r="K11" i="3"/>
  <c r="M7" i="3"/>
  <c r="N7" i="3"/>
  <c r="O7" i="3" s="1"/>
  <c r="M8" i="3"/>
  <c r="N8" i="3"/>
  <c r="O8" i="3" s="1"/>
  <c r="M9" i="3"/>
  <c r="N9" i="3"/>
  <c r="O9" i="3" s="1"/>
  <c r="M10" i="3"/>
  <c r="N10" i="3"/>
  <c r="O10" i="3" s="1"/>
  <c r="M11" i="3"/>
  <c r="N11" i="3"/>
  <c r="O11" i="3" s="1"/>
  <c r="N12" i="3"/>
  <c r="O12" i="3" s="1"/>
  <c r="N13" i="3"/>
  <c r="O13" i="3" s="1"/>
  <c r="N14" i="3"/>
  <c r="O14" i="3" s="1"/>
  <c r="N15" i="3"/>
  <c r="O15" i="3" s="1"/>
  <c r="M16" i="3"/>
  <c r="N16" i="3"/>
  <c r="O16" i="3" s="1"/>
  <c r="M17" i="3"/>
  <c r="N17" i="3"/>
  <c r="O17" i="3" s="1"/>
  <c r="M18" i="3"/>
  <c r="N18" i="3"/>
  <c r="O18" i="3" s="1"/>
  <c r="M19" i="3"/>
  <c r="N19" i="3"/>
  <c r="O19" i="3" s="1"/>
  <c r="M20" i="3"/>
  <c r="N20" i="3"/>
  <c r="O20" i="3" s="1"/>
  <c r="N21" i="3"/>
  <c r="O21" i="3" s="1"/>
  <c r="M22" i="3"/>
  <c r="N22" i="3"/>
  <c r="O22" i="3" s="1"/>
  <c r="M23" i="3"/>
  <c r="N23" i="3"/>
  <c r="O23" i="3" s="1"/>
  <c r="M24" i="3"/>
  <c r="N24" i="3"/>
  <c r="O24" i="3" s="1"/>
  <c r="M25" i="3"/>
  <c r="N25" i="3"/>
  <c r="O25" i="3" s="1"/>
  <c r="M26" i="3"/>
  <c r="N26" i="3"/>
  <c r="O26" i="3" s="1"/>
  <c r="M27" i="3"/>
  <c r="N27" i="3"/>
  <c r="O27" i="3" s="1"/>
  <c r="M28" i="3"/>
  <c r="N28" i="3"/>
  <c r="O28" i="3" s="1"/>
  <c r="M29" i="3"/>
  <c r="N29" i="3"/>
  <c r="O29" i="3" s="1"/>
  <c r="M30" i="3"/>
  <c r="N30" i="3"/>
  <c r="O30" i="3" s="1"/>
  <c r="M31" i="3"/>
  <c r="N31" i="3"/>
  <c r="O31" i="3" s="1"/>
  <c r="M32" i="3"/>
  <c r="N32" i="3"/>
  <c r="O32" i="3" s="1"/>
  <c r="M33" i="3"/>
  <c r="N33" i="3"/>
  <c r="O33" i="3" s="1"/>
  <c r="M34" i="3"/>
  <c r="N34" i="3"/>
  <c r="O34" i="3" s="1"/>
  <c r="M35" i="3"/>
  <c r="N35" i="3"/>
  <c r="O35" i="3" s="1"/>
  <c r="M36" i="3"/>
  <c r="N36" i="3"/>
  <c r="O36" i="3" s="1"/>
  <c r="M37" i="3"/>
  <c r="N37" i="3"/>
  <c r="O37" i="3" s="1"/>
  <c r="M38" i="3"/>
  <c r="N38" i="3"/>
  <c r="O38" i="3" s="1"/>
  <c r="M39" i="3"/>
  <c r="N39" i="3"/>
  <c r="O39" i="3" s="1"/>
  <c r="M40" i="3"/>
  <c r="N40" i="3"/>
  <c r="O40" i="3" s="1"/>
  <c r="M41" i="3"/>
  <c r="N41" i="3"/>
  <c r="O41" i="3" s="1"/>
  <c r="M42" i="3"/>
  <c r="N42" i="3"/>
  <c r="O42" i="3" s="1"/>
  <c r="M43" i="3"/>
  <c r="N43" i="3"/>
  <c r="O43" i="3" s="1"/>
  <c r="M44" i="3"/>
  <c r="N44" i="3"/>
  <c r="O44" i="3" s="1"/>
  <c r="M45" i="3"/>
  <c r="N45" i="3"/>
  <c r="O45" i="3" s="1"/>
  <c r="M46" i="3"/>
  <c r="N46" i="3"/>
  <c r="O46" i="3" s="1"/>
  <c r="M47" i="3"/>
  <c r="N47" i="3"/>
  <c r="O47" i="3" s="1"/>
  <c r="M48" i="3"/>
  <c r="N48" i="3"/>
  <c r="O48" i="3" s="1"/>
  <c r="M49" i="3"/>
  <c r="N49" i="3"/>
  <c r="O49" i="3" s="1"/>
  <c r="M50" i="3"/>
  <c r="N50" i="3"/>
  <c r="O50" i="3" s="1"/>
  <c r="M51" i="3"/>
  <c r="N51" i="3"/>
  <c r="O51" i="3" s="1"/>
  <c r="M52" i="3"/>
  <c r="N52" i="3"/>
  <c r="O52" i="3" s="1"/>
  <c r="M53" i="3"/>
  <c r="N53" i="3"/>
  <c r="O53" i="3" s="1"/>
  <c r="M54" i="3"/>
  <c r="N54" i="3"/>
  <c r="O54" i="3" s="1"/>
  <c r="M55" i="3"/>
  <c r="N55" i="3"/>
  <c r="O55" i="3" s="1"/>
  <c r="M56" i="3"/>
  <c r="N56" i="3"/>
  <c r="O56" i="3" s="1"/>
  <c r="M57" i="3"/>
  <c r="N57" i="3"/>
  <c r="O57" i="3" s="1"/>
  <c r="M58" i="3"/>
  <c r="N58" i="3"/>
  <c r="O58" i="3" s="1"/>
  <c r="M59" i="3"/>
  <c r="N59" i="3"/>
  <c r="O59" i="3" s="1"/>
  <c r="M60" i="3"/>
  <c r="N60" i="3"/>
  <c r="O60" i="3" s="1"/>
  <c r="M61" i="3"/>
  <c r="N61" i="3"/>
  <c r="O61" i="3" s="1"/>
  <c r="M62" i="3"/>
  <c r="N62" i="3"/>
  <c r="O62" i="3" s="1"/>
  <c r="M63" i="3"/>
  <c r="N63" i="3"/>
  <c r="O63" i="3" s="1"/>
  <c r="M64" i="3"/>
  <c r="N64" i="3"/>
  <c r="O64" i="3" s="1"/>
  <c r="M65" i="3"/>
  <c r="N65" i="3"/>
  <c r="O65" i="3" s="1"/>
  <c r="M66" i="3"/>
  <c r="N66" i="3"/>
  <c r="O66" i="3" s="1"/>
  <c r="M67" i="3"/>
  <c r="N67" i="3"/>
  <c r="O67" i="3" s="1"/>
  <c r="M68" i="3"/>
  <c r="N68" i="3"/>
  <c r="O68" i="3" s="1"/>
  <c r="M69" i="3"/>
  <c r="N69" i="3"/>
  <c r="O69" i="3" s="1"/>
  <c r="M70" i="3"/>
  <c r="N70" i="3"/>
  <c r="O70" i="3" s="1"/>
  <c r="M71" i="3"/>
  <c r="N71" i="3"/>
  <c r="O71" i="3" s="1"/>
  <c r="M72" i="3"/>
  <c r="N72" i="3"/>
  <c r="O72" i="3" s="1"/>
  <c r="M73" i="3"/>
  <c r="N73" i="3"/>
  <c r="O73" i="3" s="1"/>
  <c r="M74" i="3"/>
  <c r="N74" i="3"/>
  <c r="O74" i="3" s="1"/>
  <c r="M75" i="3"/>
  <c r="N75" i="3"/>
  <c r="O75" i="3" s="1"/>
  <c r="M76" i="3"/>
  <c r="N76" i="3"/>
  <c r="O76" i="3" s="1"/>
  <c r="M77" i="3"/>
  <c r="N77" i="3"/>
  <c r="O77" i="3" s="1"/>
  <c r="M78" i="3"/>
  <c r="N78" i="3"/>
  <c r="O78" i="3" s="1"/>
  <c r="M79" i="3"/>
  <c r="N79" i="3"/>
  <c r="O79" i="3" s="1"/>
  <c r="M80" i="3"/>
  <c r="N80" i="3"/>
  <c r="O80" i="3" s="1"/>
  <c r="M81" i="3"/>
  <c r="N81" i="3"/>
  <c r="O81" i="3" s="1"/>
  <c r="M82" i="3"/>
  <c r="N82" i="3"/>
  <c r="O82" i="3" s="1"/>
  <c r="M83" i="3"/>
  <c r="N83" i="3"/>
  <c r="O83" i="3" s="1"/>
  <c r="M84" i="3"/>
  <c r="N84" i="3"/>
  <c r="O84" i="3" s="1"/>
  <c r="M85" i="3"/>
  <c r="N85" i="3"/>
  <c r="O85" i="3" s="1"/>
  <c r="M86" i="3"/>
  <c r="N86" i="3"/>
  <c r="O86" i="3" s="1"/>
  <c r="M87" i="3"/>
  <c r="N87" i="3"/>
  <c r="O87" i="3" s="1"/>
  <c r="M88" i="3"/>
  <c r="N88" i="3"/>
  <c r="O88" i="3" s="1"/>
  <c r="M89" i="3"/>
  <c r="N89" i="3"/>
  <c r="O89" i="3" s="1"/>
  <c r="M90" i="3"/>
  <c r="N90" i="3"/>
  <c r="O90" i="3" s="1"/>
  <c r="M91" i="3"/>
  <c r="N91" i="3"/>
  <c r="O91" i="3" s="1"/>
  <c r="M92" i="3"/>
  <c r="N92" i="3"/>
  <c r="O92" i="3" s="1"/>
  <c r="M93" i="3"/>
  <c r="N93" i="3"/>
  <c r="O93" i="3" s="1"/>
  <c r="M94" i="3"/>
  <c r="N94" i="3"/>
  <c r="O94" i="3" s="1"/>
  <c r="M95" i="3"/>
  <c r="N95" i="3"/>
  <c r="O95" i="3" s="1"/>
  <c r="M96" i="3"/>
  <c r="N96" i="3"/>
  <c r="O96" i="3" s="1"/>
  <c r="M97" i="3"/>
  <c r="N97" i="3"/>
  <c r="O97" i="3" s="1"/>
  <c r="M98" i="3"/>
  <c r="N98" i="3"/>
  <c r="O98" i="3" s="1"/>
  <c r="M99" i="3"/>
  <c r="N99" i="3"/>
  <c r="O99" i="3" s="1"/>
  <c r="M100" i="3"/>
  <c r="N100" i="3"/>
  <c r="O100" i="3" s="1"/>
  <c r="M101" i="3"/>
  <c r="N101" i="3"/>
  <c r="O101" i="3" s="1"/>
  <c r="M102" i="3"/>
  <c r="N102" i="3"/>
  <c r="O102" i="3" s="1"/>
  <c r="M103" i="3"/>
  <c r="N103" i="3"/>
  <c r="O103" i="3" s="1"/>
  <c r="M104" i="3"/>
  <c r="N104" i="3"/>
  <c r="O104" i="3" s="1"/>
  <c r="M105" i="3"/>
  <c r="N105" i="3"/>
  <c r="O105" i="3" s="1"/>
  <c r="M106" i="3"/>
  <c r="N106" i="3"/>
  <c r="O106" i="3" s="1"/>
  <c r="M107" i="3"/>
  <c r="N107" i="3"/>
  <c r="O107" i="3" s="1"/>
  <c r="M108" i="3"/>
  <c r="N108" i="3"/>
  <c r="O108" i="3" s="1"/>
  <c r="M109" i="3"/>
  <c r="N109" i="3"/>
  <c r="O109" i="3" s="1"/>
  <c r="M110" i="3"/>
  <c r="N110" i="3"/>
  <c r="O110" i="3" s="1"/>
  <c r="M111" i="3"/>
  <c r="N111" i="3"/>
  <c r="O111" i="3" s="1"/>
  <c r="M112" i="3"/>
  <c r="N112" i="3"/>
  <c r="O112" i="3" s="1"/>
  <c r="M113" i="3"/>
  <c r="N113" i="3"/>
  <c r="O113" i="3" s="1"/>
  <c r="M114" i="3"/>
  <c r="N114" i="3"/>
  <c r="O114" i="3" s="1"/>
  <c r="M115" i="3"/>
  <c r="N115" i="3"/>
  <c r="O115" i="3" s="1"/>
  <c r="M116" i="3"/>
  <c r="N116" i="3"/>
  <c r="O116" i="3" s="1"/>
  <c r="M117" i="3"/>
  <c r="N117" i="3"/>
  <c r="O117" i="3" s="1"/>
  <c r="M118" i="3"/>
  <c r="N118" i="3"/>
  <c r="O118" i="3" s="1"/>
  <c r="M119" i="3"/>
  <c r="N119" i="3"/>
  <c r="O119" i="3" s="1"/>
  <c r="M120" i="3"/>
  <c r="N120" i="3"/>
  <c r="O120" i="3" s="1"/>
  <c r="M121" i="3"/>
  <c r="N121" i="3"/>
  <c r="O121" i="3" s="1"/>
  <c r="M122" i="3"/>
  <c r="N122" i="3"/>
  <c r="O122" i="3" s="1"/>
  <c r="M123" i="3"/>
  <c r="N123" i="3"/>
  <c r="O123" i="3" s="1"/>
  <c r="M124" i="3"/>
  <c r="N124" i="3"/>
  <c r="O124" i="3" s="1"/>
  <c r="M125" i="3"/>
  <c r="N125" i="3"/>
  <c r="O125" i="3" s="1"/>
  <c r="M126" i="3"/>
  <c r="N126" i="3"/>
  <c r="O126" i="3" s="1"/>
  <c r="M127" i="3"/>
  <c r="N127" i="3"/>
  <c r="O127" i="3" s="1"/>
  <c r="M128" i="3"/>
  <c r="N128" i="3"/>
  <c r="O128" i="3" s="1"/>
  <c r="M129" i="3"/>
  <c r="N129" i="3"/>
  <c r="O129" i="3" s="1"/>
  <c r="M130" i="3"/>
  <c r="N130" i="3"/>
  <c r="O130" i="3" s="1"/>
  <c r="M131" i="3"/>
  <c r="N131" i="3"/>
  <c r="O131" i="3" s="1"/>
  <c r="M132" i="3"/>
  <c r="N132" i="3"/>
  <c r="O132" i="3" s="1"/>
  <c r="M133" i="3"/>
  <c r="N133" i="3"/>
  <c r="O133" i="3" s="1"/>
  <c r="M134" i="3"/>
  <c r="N134" i="3"/>
  <c r="O134" i="3" s="1"/>
  <c r="M135" i="3"/>
  <c r="N135" i="3"/>
  <c r="O135" i="3" s="1"/>
  <c r="M136" i="3"/>
  <c r="N136" i="3"/>
  <c r="O136" i="3" s="1"/>
  <c r="M137" i="3"/>
  <c r="N137" i="3"/>
  <c r="O137" i="3" s="1"/>
  <c r="M138" i="3"/>
  <c r="N138" i="3"/>
  <c r="O138" i="3" s="1"/>
  <c r="M139" i="3"/>
  <c r="N139" i="3"/>
  <c r="O139" i="3" s="1"/>
  <c r="M140" i="3"/>
  <c r="N140" i="3"/>
  <c r="O140" i="3" s="1"/>
  <c r="M141" i="3"/>
  <c r="N141" i="3"/>
  <c r="O141" i="3" s="1"/>
  <c r="M142" i="3"/>
  <c r="N142" i="3"/>
  <c r="O142" i="3" s="1"/>
  <c r="M143" i="3"/>
  <c r="N143" i="3"/>
  <c r="O143" i="3" s="1"/>
  <c r="M144" i="3"/>
  <c r="N144" i="3"/>
  <c r="O144" i="3" s="1"/>
  <c r="M145" i="3"/>
  <c r="N145" i="3"/>
  <c r="O145" i="3" s="1"/>
  <c r="M146" i="3"/>
  <c r="N146" i="3"/>
  <c r="O146" i="3" s="1"/>
  <c r="M147" i="3"/>
  <c r="N147" i="3"/>
  <c r="O147" i="3" s="1"/>
  <c r="M148" i="3"/>
  <c r="N148" i="3"/>
  <c r="O148" i="3" s="1"/>
  <c r="M149" i="3"/>
  <c r="N149" i="3"/>
  <c r="O149" i="3" s="1"/>
  <c r="M150" i="3"/>
  <c r="N150" i="3"/>
  <c r="O150" i="3" s="1"/>
  <c r="M151" i="3"/>
  <c r="N151" i="3"/>
  <c r="O151" i="3" s="1"/>
  <c r="M152" i="3"/>
  <c r="N152" i="3"/>
  <c r="O152" i="3" s="1"/>
  <c r="M153" i="3"/>
  <c r="N153" i="3"/>
  <c r="O153" i="3" s="1"/>
  <c r="M154" i="3"/>
  <c r="N154" i="3"/>
  <c r="O154" i="3" s="1"/>
  <c r="M155" i="3"/>
  <c r="N155" i="3"/>
  <c r="O155" i="3" s="1"/>
  <c r="M156" i="3"/>
  <c r="N156" i="3"/>
  <c r="O156" i="3" s="1"/>
  <c r="M157" i="3"/>
  <c r="N157" i="3"/>
  <c r="O157" i="3" s="1"/>
  <c r="M158" i="3"/>
  <c r="N158" i="3"/>
  <c r="O158" i="3" s="1"/>
  <c r="M159" i="3"/>
  <c r="N159" i="3"/>
  <c r="O159" i="3" s="1"/>
  <c r="M160" i="3"/>
  <c r="N160" i="3"/>
  <c r="O160" i="3" s="1"/>
  <c r="M161" i="3"/>
  <c r="N161" i="3"/>
  <c r="O161" i="3" s="1"/>
  <c r="M162" i="3"/>
  <c r="N162" i="3"/>
  <c r="O162" i="3" s="1"/>
  <c r="M163" i="3"/>
  <c r="N163" i="3"/>
  <c r="O163" i="3" s="1"/>
  <c r="M164" i="3"/>
  <c r="N164" i="3"/>
  <c r="O164" i="3" s="1"/>
  <c r="M165" i="3"/>
  <c r="N165" i="3"/>
  <c r="O165" i="3" s="1"/>
  <c r="M166" i="3"/>
  <c r="N166" i="3"/>
  <c r="O166" i="3" s="1"/>
  <c r="M167" i="3"/>
  <c r="N167" i="3"/>
  <c r="O167" i="3" s="1"/>
  <c r="M168" i="3"/>
  <c r="N168" i="3"/>
  <c r="O168" i="3" s="1"/>
  <c r="M169" i="3"/>
  <c r="N169" i="3"/>
  <c r="O169" i="3" s="1"/>
  <c r="M170" i="3"/>
  <c r="N170" i="3"/>
  <c r="O170" i="3" s="1"/>
  <c r="M171" i="3"/>
  <c r="N171" i="3"/>
  <c r="O171" i="3" s="1"/>
  <c r="M172" i="3"/>
  <c r="N172" i="3"/>
  <c r="O172" i="3" s="1"/>
  <c r="M173" i="3"/>
  <c r="N173" i="3"/>
  <c r="O173" i="3" s="1"/>
  <c r="M174" i="3"/>
  <c r="N174" i="3"/>
  <c r="O174" i="3" s="1"/>
  <c r="M175" i="3"/>
  <c r="N175" i="3"/>
  <c r="O175" i="3" s="1"/>
  <c r="M176" i="3"/>
  <c r="N176" i="3"/>
  <c r="O176" i="3" s="1"/>
  <c r="M177" i="3"/>
  <c r="N177" i="3"/>
  <c r="O177" i="3" s="1"/>
  <c r="M178" i="3"/>
  <c r="N178" i="3"/>
  <c r="O178" i="3" s="1"/>
  <c r="M179" i="3"/>
  <c r="N179" i="3"/>
  <c r="O179" i="3" s="1"/>
  <c r="M180" i="3"/>
  <c r="N180" i="3"/>
  <c r="O180" i="3" s="1"/>
  <c r="M181" i="3"/>
  <c r="N181" i="3"/>
  <c r="O181" i="3" s="1"/>
  <c r="M182" i="3"/>
  <c r="N182" i="3"/>
  <c r="O182" i="3" s="1"/>
  <c r="M183" i="3"/>
  <c r="N183" i="3"/>
  <c r="O183" i="3" s="1"/>
  <c r="M184" i="3"/>
  <c r="N184" i="3"/>
  <c r="O184" i="3" s="1"/>
  <c r="M185" i="3"/>
  <c r="N185" i="3"/>
  <c r="O185" i="3" s="1"/>
  <c r="M186" i="3"/>
  <c r="N186" i="3"/>
  <c r="O186" i="3" s="1"/>
  <c r="M187" i="3"/>
  <c r="N187" i="3"/>
  <c r="O187" i="3" s="1"/>
  <c r="M188" i="3"/>
  <c r="N188" i="3"/>
  <c r="O188" i="3" s="1"/>
  <c r="M189" i="3"/>
  <c r="N189" i="3"/>
  <c r="O189" i="3" s="1"/>
  <c r="M190" i="3"/>
  <c r="N190" i="3"/>
  <c r="O190" i="3" s="1"/>
  <c r="M191" i="3"/>
  <c r="N191" i="3"/>
  <c r="O191" i="3" s="1"/>
  <c r="M192" i="3"/>
  <c r="N192" i="3"/>
  <c r="O192" i="3" s="1"/>
  <c r="M193" i="3"/>
  <c r="N193" i="3"/>
  <c r="O193" i="3" s="1"/>
  <c r="M194" i="3"/>
  <c r="N194" i="3"/>
  <c r="O194" i="3" s="1"/>
  <c r="M195" i="3"/>
  <c r="N195" i="3"/>
  <c r="O195" i="3" s="1"/>
  <c r="M196" i="3"/>
  <c r="N196" i="3"/>
  <c r="O196" i="3" s="1"/>
  <c r="M197" i="3"/>
  <c r="N197" i="3"/>
  <c r="O197" i="3" s="1"/>
  <c r="M198" i="3"/>
  <c r="N198" i="3"/>
  <c r="O198" i="3" s="1"/>
  <c r="M199" i="3"/>
  <c r="N199" i="3"/>
  <c r="O199" i="3" s="1"/>
  <c r="M200" i="3"/>
  <c r="N200" i="3"/>
  <c r="O200" i="3" s="1"/>
  <c r="M201" i="3"/>
  <c r="N201" i="3"/>
  <c r="O201" i="3" s="1"/>
  <c r="M202" i="3"/>
  <c r="N202" i="3"/>
  <c r="O202" i="3" s="1"/>
  <c r="M203" i="3"/>
  <c r="N203" i="3"/>
  <c r="O203" i="3" s="1"/>
  <c r="M204" i="3"/>
  <c r="N204" i="3"/>
  <c r="O204" i="3" s="1"/>
  <c r="M205" i="3"/>
  <c r="N205" i="3"/>
  <c r="O205" i="3" s="1"/>
  <c r="N6" i="3"/>
  <c r="M6" i="3"/>
  <c r="L7" i="5"/>
  <c r="K7" i="3"/>
  <c r="L6" i="5"/>
  <c r="L8" i="5"/>
  <c r="K10" i="3"/>
  <c r="G15" i="2"/>
  <c r="K8" i="3" s="1"/>
  <c r="K5" i="7" l="1"/>
  <c r="L5" i="7" s="1"/>
  <c r="A118" i="8"/>
  <c r="A119" i="8" s="1"/>
  <c r="K22" i="3"/>
  <c r="K17" i="3"/>
  <c r="K10" i="7"/>
  <c r="E16" i="6" s="1"/>
  <c r="E17" i="6" s="1"/>
  <c r="K13" i="3"/>
  <c r="E20" i="6"/>
  <c r="K20" i="3"/>
  <c r="K19" i="3"/>
  <c r="K14" i="3"/>
  <c r="K18" i="3"/>
  <c r="K12" i="3"/>
  <c r="K16" i="3"/>
  <c r="K15" i="3"/>
  <c r="K11" i="7"/>
  <c r="O6" i="3"/>
  <c r="E19" i="6"/>
  <c r="K9" i="3"/>
  <c r="I6" i="3"/>
  <c r="K6" i="3" s="1"/>
  <c r="A125" i="8" l="1"/>
  <c r="A126" i="8" s="1"/>
  <c r="A127" i="8" s="1"/>
  <c r="A128" i="8" s="1"/>
  <c r="A129" i="8" s="1"/>
  <c r="A130" i="8" s="1"/>
  <c r="A131" i="8" s="1"/>
  <c r="A132" i="8" s="1"/>
  <c r="A133" i="8" s="1"/>
  <c r="A134" i="8" s="1"/>
  <c r="A135" i="8" s="1"/>
  <c r="A136" i="8" s="1"/>
  <c r="A137" i="8" s="1"/>
  <c r="A138" i="8" s="1"/>
  <c r="A139" i="8" s="1"/>
  <c r="A140" i="8" s="1"/>
  <c r="A141" i="8" s="1"/>
  <c r="A142" i="8" s="1"/>
  <c r="A143" i="8" s="1"/>
  <c r="A144" i="8" s="1"/>
  <c r="A145" i="8" s="1"/>
  <c r="A146" i="8" s="1"/>
  <c r="A147" i="8" s="1"/>
  <c r="A148" i="8" s="1"/>
  <c r="A149" i="8" s="1"/>
  <c r="A150" i="8" s="1"/>
  <c r="A151" i="8" s="1"/>
  <c r="A166" i="8" s="1"/>
  <c r="A167" i="8" s="1"/>
  <c r="A168" i="8" s="1"/>
  <c r="A169" i="8" s="1"/>
  <c r="A170" i="8" s="1"/>
  <c r="A171" i="8" s="1"/>
  <c r="A172" i="8" s="1"/>
  <c r="A173" i="8" s="1"/>
  <c r="A174" i="8" s="1"/>
  <c r="A175" i="8" s="1"/>
  <c r="A176" i="8" s="1"/>
  <c r="A177" i="8" s="1"/>
  <c r="A178" i="8" s="1"/>
  <c r="A179" i="8" s="1"/>
  <c r="A180" i="8" s="1"/>
  <c r="A181" i="8" s="1"/>
  <c r="A182" i="8" s="1"/>
  <c r="A183" i="8" s="1"/>
  <c r="A184" i="8" s="1"/>
  <c r="A185" i="8" s="1"/>
  <c r="A186" i="8" s="1"/>
  <c r="A187" i="8" s="1"/>
  <c r="A188" i="8" s="1"/>
  <c r="A189" i="8" s="1"/>
  <c r="A190" i="8" s="1"/>
  <c r="A191" i="8" s="1"/>
  <c r="A192" i="8" s="1"/>
  <c r="A193" i="8" s="1"/>
  <c r="A194" i="8" s="1"/>
  <c r="A195" i="8" s="1"/>
  <c r="A196" i="8" s="1"/>
  <c r="A197" i="8" s="1"/>
  <c r="A198" i="8" s="1"/>
  <c r="A199" i="8" s="1"/>
  <c r="A200" i="8" s="1"/>
  <c r="A201" i="8" s="1"/>
  <c r="A202" i="8" s="1"/>
  <c r="A203" i="8" s="1"/>
  <c r="A204" i="8" s="1"/>
  <c r="A205" i="8" s="1"/>
  <c r="A220" i="8" s="1"/>
  <c r="A221" i="8" s="1"/>
  <c r="A222" i="8" s="1"/>
  <c r="A223" i="8" s="1"/>
  <c r="A224" i="8" s="1"/>
  <c r="A225" i="8" s="1"/>
  <c r="A226" i="8" s="1"/>
  <c r="A227" i="8" s="1"/>
  <c r="A228" i="8" s="1"/>
  <c r="A229" i="8" s="1"/>
  <c r="A230" i="8" s="1"/>
  <c r="A231" i="8" s="1"/>
  <c r="A232" i="8" s="1"/>
  <c r="A233" i="8" s="1"/>
  <c r="A234" i="8" s="1"/>
  <c r="A235" i="8" s="1"/>
  <c r="A236" i="8" s="1"/>
  <c r="A237" i="8" s="1"/>
  <c r="A238" i="8" s="1"/>
  <c r="A239" i="8" s="1"/>
  <c r="A240" i="8" s="1"/>
  <c r="A241" i="8" s="1"/>
  <c r="A242" i="8" s="1"/>
  <c r="A243" i="8" s="1"/>
  <c r="A244" i="8" s="1"/>
  <c r="A245" i="8" s="1"/>
  <c r="A246" i="8" s="1"/>
  <c r="A247" i="8" s="1"/>
  <c r="A248" i="8" s="1"/>
  <c r="A249" i="8" s="1"/>
  <c r="A250" i="8" s="1"/>
  <c r="A251" i="8" s="1"/>
  <c r="A252" i="8" s="1"/>
  <c r="A253" i="8" s="1"/>
  <c r="A254" i="8" s="1"/>
  <c r="A255" i="8" s="1"/>
  <c r="A256" i="8" s="1"/>
  <c r="A257" i="8" s="1"/>
  <c r="A258" i="8" s="1"/>
  <c r="A259" i="8" s="1"/>
  <c r="A274" i="8" s="1"/>
  <c r="A275" i="8" s="1"/>
  <c r="A276" i="8" s="1"/>
  <c r="A277" i="8" s="1"/>
  <c r="A278" i="8" s="1"/>
  <c r="A279" i="8" s="1"/>
  <c r="A280" i="8" s="1"/>
  <c r="A281" i="8" s="1"/>
  <c r="A282" i="8" s="1"/>
  <c r="A283" i="8" s="1"/>
  <c r="A284" i="8" s="1"/>
  <c r="A285" i="8" s="1"/>
  <c r="A286" i="8" s="1"/>
  <c r="A287" i="8" s="1"/>
  <c r="A288" i="8" s="1"/>
  <c r="A289" i="8" s="1"/>
  <c r="A290" i="8" s="1"/>
  <c r="A291" i="8" s="1"/>
  <c r="A292" i="8" s="1"/>
  <c r="A293" i="8" s="1"/>
  <c r="A294" i="8" s="1"/>
  <c r="A295" i="8" s="1"/>
  <c r="A296" i="8" s="1"/>
  <c r="A297" i="8" s="1"/>
  <c r="A298" i="8" s="1"/>
  <c r="A299" i="8" s="1"/>
  <c r="A300" i="8" s="1"/>
  <c r="A301" i="8" s="1"/>
  <c r="A302" i="8" s="1"/>
  <c r="A303" i="8" s="1"/>
  <c r="A304" i="8" s="1"/>
  <c r="A305" i="8" s="1"/>
  <c r="A306" i="8" s="1"/>
  <c r="A307" i="8" s="1"/>
  <c r="A308" i="8" s="1"/>
  <c r="A309" i="8" s="1"/>
  <c r="A310" i="8" s="1"/>
  <c r="A311" i="8" s="1"/>
  <c r="A312" i="8" s="1"/>
  <c r="A313" i="8" s="1"/>
  <c r="E18" i="6"/>
  <c r="E21" i="6" s="1"/>
  <c r="E23" i="6" s="1"/>
  <c r="C11" i="10" l="1"/>
  <c r="B11" i="10"/>
  <c r="B18" i="10" s="1"/>
  <c r="B20" i="10" s="1"/>
  <c r="C20" i="10" s="1"/>
  <c r="B23" i="10" l="1"/>
  <c r="C23" i="10" s="1"/>
  <c r="B25"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Tim Liersch</author>
  </authors>
  <commentList>
    <comment ref="E13" authorId="0" shapeId="0" xr:uid="{00000000-0006-0000-0100-000001000000}">
      <text>
        <r>
          <rPr>
            <b/>
            <sz val="9"/>
            <color indexed="81"/>
            <rFont val="Tahoma"/>
            <family val="2"/>
          </rPr>
          <t>Tim Liersch:</t>
        </r>
        <r>
          <rPr>
            <sz val="9"/>
            <color indexed="81"/>
            <rFont val="Tahoma"/>
            <family val="2"/>
          </rPr>
          <t xml:space="preserve">
Shown as $1.10 to include GST.  Only $1.00 per adult is to be paid to the Kingdom account.</t>
        </r>
      </text>
    </comment>
  </commentList>
</comments>
</file>

<file path=xl/sharedStrings.xml><?xml version="1.0" encoding="utf-8"?>
<sst xmlns="http://schemas.openxmlformats.org/spreadsheetml/2006/main" count="550" uniqueCount="210">
  <si>
    <t>Information</t>
  </si>
  <si>
    <t>Drop down list selections:</t>
  </si>
  <si>
    <t>This template is designed to acoomodate up to 200 member bookings and non-member bookings.</t>
  </si>
  <si>
    <t>Kingdom Levy:</t>
  </si>
  <si>
    <t>Chart of Accounts:</t>
  </si>
  <si>
    <t>For larger events, please advise the Chancellor of the Exchequer.</t>
  </si>
  <si>
    <t>Consumables</t>
  </si>
  <si>
    <t>Before an event, please fill out all the yellow fields on the yellow tabs before an event.</t>
  </si>
  <si>
    <t>Contractors - Cleaners - Caterers</t>
  </si>
  <si>
    <t>This includes recording how much has been pre-paid, and should result in acurate pre-filling of your gate forms.</t>
  </si>
  <si>
    <t>Decorations</t>
  </si>
  <si>
    <t>Equipment Hire</t>
  </si>
  <si>
    <t>After an event, save a new version of the file, and update your booking information with attendance information.</t>
  </si>
  <si>
    <t>Tokens, Awards, Prizes</t>
  </si>
  <si>
    <t>Then, fill out the Receipt Entry tab with your expense information, and you should have your Steward's report auto-populate.</t>
  </si>
  <si>
    <t>Insurance levy</t>
  </si>
  <si>
    <t>Souvenirs</t>
  </si>
  <si>
    <t>Food &amp; Drink</t>
  </si>
  <si>
    <t>Abbreviations:</t>
  </si>
  <si>
    <t>Hall and Ground Hire</t>
  </si>
  <si>
    <t>Travel Expenses</t>
  </si>
  <si>
    <t>NM</t>
  </si>
  <si>
    <t>Non-member.  These people incur a $10 fee as a condition of our public liability insurance coverage.</t>
  </si>
  <si>
    <t>Other (please annotate)</t>
  </si>
  <si>
    <t>Yes or No?</t>
  </si>
  <si>
    <t>Colour scheme:</t>
  </si>
  <si>
    <t>Yes</t>
  </si>
  <si>
    <t>Text</t>
  </si>
  <si>
    <t>Input cells - you should be entering a value here.</t>
  </si>
  <si>
    <t>No</t>
  </si>
  <si>
    <t>Selection Cells - choose from the drop-down options.</t>
  </si>
  <si>
    <t>Calculated cells</t>
  </si>
  <si>
    <t>Commentary and Instructions.</t>
  </si>
  <si>
    <t>Developer comments</t>
  </si>
  <si>
    <t>Fixed values - please do not amend.</t>
  </si>
  <si>
    <t>Name of the Event</t>
  </si>
  <si>
    <t>Dates of the Event</t>
  </si>
  <si>
    <t>to</t>
  </si>
  <si>
    <t>Location(s) of the Event</t>
  </si>
  <si>
    <t>Host SCA Branch</t>
  </si>
  <si>
    <t>Steward's Legal Name</t>
  </si>
  <si>
    <t>Steward's SCA Name</t>
  </si>
  <si>
    <t>Steward's email contact</t>
  </si>
  <si>
    <t>Food Safety Officer</t>
  </si>
  <si>
    <t>Is this a Crown Event?</t>
  </si>
  <si>
    <t>Event booking prefix:</t>
  </si>
  <si>
    <t>Event admission pricing</t>
  </si>
  <si>
    <t>Base price</t>
  </si>
  <si>
    <t>Kingdom Levy</t>
  </si>
  <si>
    <t>Insurance Levy</t>
  </si>
  <si>
    <t>Total Price</t>
  </si>
  <si>
    <t>Category:</t>
  </si>
  <si>
    <t>Free</t>
  </si>
  <si>
    <t>Adult On board</t>
  </si>
  <si>
    <t>Adult NM Onboard</t>
  </si>
  <si>
    <t>Youth 12 - 17 On board</t>
  </si>
  <si>
    <t>Youth 12 -17 NM On board</t>
  </si>
  <si>
    <t>Child 11 &amp; under</t>
  </si>
  <si>
    <t>Child 11 &amp; under NM</t>
  </si>
  <si>
    <t>Family (Member) 2A, 2Y Onboard</t>
  </si>
  <si>
    <t>Family (NM) 2A, 2Y Onboard</t>
  </si>
  <si>
    <t>Adult off board</t>
  </si>
  <si>
    <t>Adult NM off board</t>
  </si>
  <si>
    <t>Youth 12 - 17 off board</t>
  </si>
  <si>
    <t>Youth 12 -17 NM off board</t>
  </si>
  <si>
    <t>Child 11 &amp; under off board</t>
  </si>
  <si>
    <t>Child 11 &amp; under NM off board</t>
  </si>
  <si>
    <t>Discount Options</t>
  </si>
  <si>
    <t>Value</t>
  </si>
  <si>
    <t>None</t>
  </si>
  <si>
    <t>NM fee waived/unpaid</t>
  </si>
  <si>
    <t>Surcharge Options</t>
  </si>
  <si>
    <t>Hot Roast Roll</t>
  </si>
  <si>
    <t>Hot Roast Roll (GF)</t>
  </si>
  <si>
    <t>Hot Spinach &amp; Ricotta Roll</t>
  </si>
  <si>
    <t>Hot Spinach &amp; Ricotta Roll (GF)</t>
  </si>
  <si>
    <t>aa</t>
  </si>
  <si>
    <t>event total</t>
  </si>
  <si>
    <t>per person</t>
  </si>
  <si>
    <t>Asset Purchases</t>
  </si>
  <si>
    <t>ex gst</t>
  </si>
  <si>
    <t xml:space="preserve">hall hire </t>
  </si>
  <si>
    <t>sundry (tokens, cleaning items etc)</t>
  </si>
  <si>
    <t>free entry (steward, feast &amp; Baron/Baroness)</t>
  </si>
  <si>
    <t>Consumable total</t>
  </si>
  <si>
    <t>Corporate</t>
  </si>
  <si>
    <t>Kingdom Levy - $1 per day @ 1 days</t>
  </si>
  <si>
    <t>Corporate total</t>
  </si>
  <si>
    <t>Sub total without GST</t>
  </si>
  <si>
    <t>GST</t>
  </si>
  <si>
    <t>GST Expected Credits</t>
  </si>
  <si>
    <t>Total with GST</t>
  </si>
  <si>
    <t>Profit</t>
  </si>
  <si>
    <t>Predicted Income</t>
  </si>
  <si>
    <t>$</t>
  </si>
  <si>
    <t>Site Entry</t>
  </si>
  <si>
    <t>Estimate</t>
  </si>
  <si>
    <t>Total</t>
  </si>
  <si>
    <t>Event Information - State what the Steward would enter into the online Event Form</t>
  </si>
  <si>
    <t>Name of Event</t>
  </si>
  <si>
    <t>Host Group</t>
  </si>
  <si>
    <t>Start Date</t>
  </si>
  <si>
    <t>End Date</t>
  </si>
  <si>
    <t>Location</t>
  </si>
  <si>
    <t>Event Type</t>
  </si>
  <si>
    <t>Event Description/Details</t>
  </si>
  <si>
    <t>Price - Include member, non-member and child prices</t>
  </si>
  <si>
    <t>member</t>
  </si>
  <si>
    <t>Member off board</t>
  </si>
  <si>
    <t>NM off board</t>
  </si>
  <si>
    <t>Full event</t>
  </si>
  <si>
    <t>12 above</t>
  </si>
  <si>
    <t>under 12</t>
  </si>
  <si>
    <t>Family (2 A, 2Y)</t>
  </si>
  <si>
    <t>Ideally in a future integrated system, registry checks could be performed to populate membership numbers and a Xero-plugin would detect payments made to reference numbers.</t>
  </si>
  <si>
    <t>Note: If at gate proof of memberhsip cannot be sourced, do not move them from this list, but simply change their type of admission.  At gate itself, strike their entry off the pre-filled booking sheet and manually add them to the non-member booking sheet, ensuring an indeminty is completed.</t>
  </si>
  <si>
    <t>Member Bookings</t>
  </si>
  <si>
    <t>Payments</t>
  </si>
  <si>
    <t>For Kingdom &amp; Corporate</t>
  </si>
  <si>
    <t>Booking Code:</t>
  </si>
  <si>
    <t>Legal Name</t>
  </si>
  <si>
    <t>SCA Name</t>
  </si>
  <si>
    <t>Member Number</t>
  </si>
  <si>
    <t>Email address</t>
  </si>
  <si>
    <t>Type of admission</t>
  </si>
  <si>
    <t>Discount Option</t>
  </si>
  <si>
    <t>Surcharge Option</t>
  </si>
  <si>
    <t>Cost of admission</t>
  </si>
  <si>
    <t>Amount Paid</t>
  </si>
  <si>
    <t>Amount Owing</t>
  </si>
  <si>
    <t>Corporate NM Fee</t>
  </si>
  <si>
    <t>Corporate GST</t>
  </si>
  <si>
    <t>Reeve requires these amounts for correct input to Xero.</t>
  </si>
  <si>
    <t>Bank details</t>
  </si>
  <si>
    <t>Name</t>
  </si>
  <si>
    <t>SCA St Florian</t>
  </si>
  <si>
    <t>Bsb</t>
  </si>
  <si>
    <t>034-054</t>
  </si>
  <si>
    <t>Acc</t>
  </si>
  <si>
    <t>287-823</t>
  </si>
  <si>
    <t>Georgi Cavendish</t>
  </si>
  <si>
    <t>Note: If proof of memberhsip is supplied in spite of booking information, do not move them from this list, but simply change their type of admission.  At gate itself, strike their entry off the pre-filled booking sheet and manually add them to the member booking sheet.</t>
  </si>
  <si>
    <t>Non-member Bookings</t>
  </si>
  <si>
    <t>Please present this report as a minimum to your council as a summary of your event.</t>
  </si>
  <si>
    <t>Gross Income:</t>
  </si>
  <si>
    <t>Gross Expenses:</t>
  </si>
  <si>
    <t>Gross Profit:</t>
  </si>
  <si>
    <t>GST Balance:</t>
  </si>
  <si>
    <t>Event Memberships:</t>
  </si>
  <si>
    <t>Crown Profit-split:</t>
  </si>
  <si>
    <t>Net Profit:</t>
  </si>
  <si>
    <t xml:space="preserve">Please record all receipts here. </t>
  </si>
  <si>
    <t>Repayment summary and float reconciliation</t>
  </si>
  <si>
    <t>Your reeve requires this information for input into the accounting software.</t>
  </si>
  <si>
    <t>Person:</t>
  </si>
  <si>
    <t>Float issued: (if any)</t>
  </si>
  <si>
    <t>Receipts Presented:</t>
  </si>
  <si>
    <t>Balance owed:</t>
  </si>
  <si>
    <t>A negative value signifies that this person owes the branch money.</t>
  </si>
  <si>
    <t>Please insert additional rows within the middle of the range to avoid breaking the workbook.</t>
  </si>
  <si>
    <t>A positive value signifies that this person is owed a reimbursement.</t>
  </si>
  <si>
    <t>Reeve Administration</t>
  </si>
  <si>
    <t>Receipts List</t>
  </si>
  <si>
    <t>Receipt Identifier:</t>
  </si>
  <si>
    <t>Expense incurred by:</t>
  </si>
  <si>
    <t>Type of expense:</t>
  </si>
  <si>
    <r>
      <t xml:space="preserve">Component that </t>
    </r>
    <r>
      <rPr>
        <i/>
        <sz val="11"/>
        <color theme="1"/>
        <rFont val="Calibri"/>
        <family val="2"/>
        <scheme val="minor"/>
      </rPr>
      <t>excludes</t>
    </r>
    <r>
      <rPr>
        <sz val="11"/>
        <color theme="1"/>
        <rFont val="Calibri"/>
        <family val="2"/>
        <scheme val="minor"/>
      </rPr>
      <t xml:space="preserve"> GST:</t>
    </r>
  </si>
  <si>
    <r>
      <t xml:space="preserve">Component that </t>
    </r>
    <r>
      <rPr>
        <i/>
        <sz val="11"/>
        <color theme="1"/>
        <rFont val="Calibri"/>
        <family val="2"/>
        <scheme val="minor"/>
      </rPr>
      <t>includes</t>
    </r>
    <r>
      <rPr>
        <sz val="11"/>
        <color theme="1"/>
        <rFont val="Calibri"/>
        <family val="2"/>
        <scheme val="minor"/>
      </rPr>
      <t xml:space="preserve"> GST:</t>
    </r>
  </si>
  <si>
    <t>GST:</t>
  </si>
  <si>
    <t>Receipt Total:</t>
  </si>
  <si>
    <t>Total Expenses:</t>
  </si>
  <si>
    <t>Including GST:</t>
  </si>
  <si>
    <t>Allergies</t>
  </si>
  <si>
    <t>The Society for Creative Anachronism Ltd</t>
  </si>
  <si>
    <t>Activity:</t>
  </si>
  <si>
    <t>ABN: 13 117 403 648</t>
  </si>
  <si>
    <t>Location:</t>
  </si>
  <si>
    <t>Dates:</t>
  </si>
  <si>
    <t>MEMBER Attendance &amp; Transaction Record</t>
  </si>
  <si>
    <t>Page:</t>
  </si>
  <si>
    <t>of</t>
  </si>
  <si>
    <t>c</t>
  </si>
  <si>
    <t>The following people have presented a signed, valid Membership Card that indicated they have signed the general membership indemnity statement</t>
  </si>
  <si>
    <t>on the membership form within the previous twelve months, or have completed an event-membership indemnity specific to this activity.</t>
  </si>
  <si>
    <t>Membership Number</t>
  </si>
  <si>
    <t>Other notes on the transaction</t>
  </si>
  <si>
    <t>Signature</t>
  </si>
  <si>
    <t>(of guardian if &lt;18 years)</t>
  </si>
  <si>
    <r>
      <t xml:space="preserve">Gatekeeper Certification: </t>
    </r>
    <r>
      <rPr>
        <sz val="11"/>
        <color theme="1"/>
        <rFont val="Calibri"/>
        <family val="2"/>
        <scheme val="minor"/>
      </rPr>
      <t xml:space="preserve"> I certify that the record shown here is an accurate representation of the attendance and transactions at this activity. If I</t>
    </r>
  </si>
  <si>
    <t>am a Reeve / Responsible Financial Officer for the Society for Creative Anachronism Ltd, a witness has cross-checked this form for accuracy.</t>
  </si>
  <si>
    <t>Name:</t>
  </si>
  <si>
    <t>Signed:</t>
  </si>
  <si>
    <t>Witness:</t>
  </si>
  <si>
    <t>(of guadian if &lt;18 years)</t>
  </si>
  <si>
    <t>MEMBER Attendance &amp; Transation Record</t>
  </si>
  <si>
    <t>NON-MEMBER Attendance &amp; Transaction Record</t>
  </si>
  <si>
    <t>Indemnity signed?</t>
  </si>
  <si>
    <t>NON-MEMBER Attendance &amp; Transation Record</t>
  </si>
  <si>
    <t xml:space="preserve"> food @30 people</t>
  </si>
  <si>
    <r>
      <t>Event Steward (SCA Name) :</t>
    </r>
    <r>
      <rPr>
        <sz val="11"/>
        <color theme="1"/>
        <rFont val="Century Gothic"/>
        <family val="2"/>
      </rPr>
      <t xml:space="preserve"> </t>
    </r>
  </si>
  <si>
    <t>Steward's Membership No:</t>
  </si>
  <si>
    <r>
      <t>Event Steward (Mundane Name):</t>
    </r>
    <r>
      <rPr>
        <sz val="11"/>
        <color theme="1"/>
        <rFont val="Century Gothic"/>
        <family val="2"/>
      </rPr>
      <t xml:space="preserve"> </t>
    </r>
  </si>
  <si>
    <r>
      <t>Address:</t>
    </r>
    <r>
      <rPr>
        <sz val="11"/>
        <color theme="1"/>
        <rFont val="Century Gothic"/>
        <family val="2"/>
      </rPr>
      <t xml:space="preserve"> </t>
    </r>
  </si>
  <si>
    <r>
      <t>Bookings Required:</t>
    </r>
    <r>
      <rPr>
        <sz val="11"/>
        <color theme="1"/>
        <rFont val="Century Gothic"/>
        <family val="2"/>
      </rPr>
      <t xml:space="preserve"> </t>
    </r>
  </si>
  <si>
    <r>
      <t>Booking Deadline:</t>
    </r>
    <r>
      <rPr>
        <sz val="11"/>
        <color theme="1"/>
        <rFont val="Century Gothic"/>
        <family val="2"/>
      </rPr>
      <t xml:space="preserve"> </t>
    </r>
  </si>
  <si>
    <r>
      <t>Booking Contact (SCA Name):</t>
    </r>
    <r>
      <rPr>
        <sz val="11"/>
        <color theme="1"/>
        <rFont val="Century Gothic"/>
        <family val="2"/>
      </rPr>
      <t xml:space="preserve"> </t>
    </r>
  </si>
  <si>
    <t>Contact (Mundane name):</t>
  </si>
  <si>
    <t xml:space="preserve">Mobile: </t>
  </si>
  <si>
    <t>Email:</t>
  </si>
  <si>
    <t xml:space="preserve">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</si>
</sst>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Red]\-&quot;$&quot;#,##0.00"/>
    <numFmt numFmtId="44" formatCode="_-&quot;$&quot;* #,##0.00_-;\-&quot;$&quot;* #,##0.00_-;_-&quot;$&quot;* &quot;-&quot;??_-;_-@_-"/>
    <numFmt numFmtId="164" formatCode="&quot;$&quot;#,##0.00"/>
    <numFmt numFmtId="165" formatCode="[$-F800]dddd\,\ mmmm\ dd\,\ yyyy"/>
    <numFmt numFmtId="166" formatCode="&quot;$&quot;#,##0.00;&quot;$&quot;\-#,##0.00"/>
    <numFmt numFmtId="167" formatCode="[$-409]General"/>
  </numFmts>
  <fonts count="35"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9"/>
      <color indexed="81"/>
      <name val="Tahoma"/>
      <family val="2"/>
    </font>
    <font>
      <b/>
      <sz val="9"/>
      <color indexed="81"/>
      <name val="Tahoma"/>
      <family val="2"/>
    </font>
    <font>
      <b/>
      <u/>
      <sz val="11"/>
      <color theme="1"/>
      <name val="Calibri"/>
      <family val="2"/>
      <scheme val="minor"/>
    </font>
    <font>
      <b/>
      <sz val="11"/>
      <color rgb="FF7030A0"/>
      <name val="Calibri"/>
      <family val="2"/>
      <scheme val="minor"/>
    </font>
    <font>
      <sz val="11"/>
      <name val="Calibri"/>
      <family val="2"/>
      <scheme val="minor"/>
    </font>
    <font>
      <b/>
      <u/>
      <sz val="18"/>
      <color theme="1"/>
      <name val="Calibri"/>
      <family val="2"/>
      <scheme val="minor"/>
    </font>
    <font>
      <b/>
      <u/>
      <sz val="20"/>
      <color theme="1"/>
      <name val="Calibri"/>
      <family val="2"/>
      <scheme val="minor"/>
    </font>
    <font>
      <u/>
      <sz val="11"/>
      <color theme="10"/>
      <name val="Calibri"/>
      <family val="2"/>
      <scheme val="minor"/>
    </font>
    <font>
      <i/>
      <sz val="11"/>
      <color theme="1"/>
      <name val="Calibri"/>
      <family val="2"/>
      <scheme val="minor"/>
    </font>
    <font>
      <sz val="11"/>
      <color theme="1"/>
      <name val="Calibri"/>
      <family val="2"/>
      <scheme val="minor"/>
    </font>
    <font>
      <sz val="11"/>
      <color rgb="FF000000"/>
      <name val="Arial"/>
      <family val="2"/>
    </font>
    <font>
      <u/>
      <sz val="11"/>
      <color rgb="FF0563C1"/>
      <name val="Arial"/>
      <family val="2"/>
    </font>
    <font>
      <sz val="11"/>
      <color theme="1"/>
      <name val="Calibri"/>
      <family val="2"/>
    </font>
    <font>
      <b/>
      <sz val="14"/>
      <color theme="1"/>
      <name val="Arial"/>
      <family val="2"/>
    </font>
    <font>
      <sz val="11"/>
      <color theme="1"/>
      <name val="Arial"/>
      <family val="2"/>
    </font>
    <font>
      <b/>
      <sz val="11"/>
      <color theme="1"/>
      <name val="Arial"/>
      <family val="2"/>
    </font>
    <font>
      <b/>
      <sz val="11"/>
      <color rgb="FF000000"/>
      <name val="Arial"/>
      <family val="2"/>
    </font>
    <font>
      <b/>
      <i/>
      <sz val="11"/>
      <color theme="1"/>
      <name val="Arial"/>
      <family val="2"/>
    </font>
    <font>
      <u/>
      <sz val="11"/>
      <color theme="10"/>
      <name val="Arial"/>
      <family val="2"/>
    </font>
    <font>
      <sz val="11"/>
      <name val="Arial"/>
      <family val="2"/>
    </font>
    <font>
      <sz val="8"/>
      <color theme="1"/>
      <name val="Arial"/>
      <family val="2"/>
    </font>
    <font>
      <b/>
      <sz val="11"/>
      <color theme="1"/>
      <name val="Century Gothic"/>
      <family val="2"/>
    </font>
    <font>
      <sz val="11"/>
      <color theme="1"/>
      <name val="Century Gothic"/>
      <family val="2"/>
    </font>
    <font>
      <b/>
      <sz val="12"/>
      <color rgb="FF000000"/>
      <name val="Arial"/>
      <family val="2"/>
    </font>
    <font>
      <sz val="12"/>
      <color rgb="FF000000"/>
      <name val="Calibri"/>
      <family val="2"/>
    </font>
    <font>
      <sz val="12"/>
      <color rgb="FF000000"/>
      <name val="Calibri"/>
      <family val="2"/>
    </font>
    <font>
      <sz val="8"/>
      <name val="Calibri"/>
      <family val="2"/>
      <scheme val="minor"/>
    </font>
    <font>
      <sz val="10"/>
      <color theme="1"/>
      <name val="Arial"/>
      <family val="2"/>
    </font>
    <font>
      <b/>
      <sz val="18"/>
      <color theme="1"/>
      <name val="Calibri"/>
      <family val="2"/>
      <scheme val="minor"/>
    </font>
    <font>
      <strike/>
      <sz val="11"/>
      <color theme="1"/>
      <name val="Calibri"/>
      <family val="2"/>
      <scheme val="minor"/>
    </font>
    <font>
      <strike/>
      <sz val="11"/>
      <color theme="0"/>
      <name val="Calibri"/>
      <family val="2"/>
      <scheme val="minor"/>
    </font>
  </fonts>
  <fills count="10">
    <fill>
      <patternFill patternType="none"/>
    </fill>
    <fill>
      <patternFill patternType="gray125"/>
    </fill>
    <fill>
      <patternFill patternType="solid">
        <fgColor rgb="FFFFFF99"/>
        <bgColor indexed="64"/>
      </patternFill>
    </fill>
    <fill>
      <patternFill patternType="solid">
        <fgColor rgb="FFCCECFF"/>
        <bgColor indexed="64"/>
      </patternFill>
    </fill>
    <fill>
      <patternFill patternType="solid">
        <fgColor rgb="FFFFCCCC"/>
        <bgColor indexed="64"/>
      </patternFill>
    </fill>
    <fill>
      <patternFill patternType="solid">
        <fgColor theme="1"/>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s>
  <cellStyleXfs count="7">
    <xf numFmtId="0" fontId="0" fillId="0" borderId="0"/>
    <xf numFmtId="0" fontId="11" fillId="0" borderId="0" applyNumberFormat="0" applyFill="0" applyBorder="0" applyAlignment="0" applyProtection="0"/>
    <xf numFmtId="44" fontId="13" fillId="0" borderId="0" applyFont="0" applyFill="0" applyBorder="0" applyAlignment="0" applyProtection="0"/>
    <xf numFmtId="0" fontId="14" fillId="0" borderId="0"/>
    <xf numFmtId="0" fontId="14" fillId="0" borderId="0"/>
    <xf numFmtId="0" fontId="28" fillId="0" borderId="0"/>
    <xf numFmtId="0" fontId="29" fillId="0" borderId="0"/>
  </cellStyleXfs>
  <cellXfs count="186">
    <xf numFmtId="0" fontId="0" fillId="0" borderId="0" xfId="0"/>
    <xf numFmtId="0" fontId="0" fillId="2" borderId="0" xfId="0" applyFill="1"/>
    <xf numFmtId="0" fontId="0" fillId="0" borderId="0" xfId="0" applyAlignment="1">
      <alignment horizontal="center"/>
    </xf>
    <xf numFmtId="164" fontId="0" fillId="3" borderId="0" xfId="0" applyNumberFormat="1" applyFill="1"/>
    <xf numFmtId="0" fontId="2" fillId="0" borderId="0" xfId="0" applyFont="1"/>
    <xf numFmtId="0" fontId="6" fillId="0" borderId="0" xfId="0" applyFont="1"/>
    <xf numFmtId="0" fontId="0" fillId="3" borderId="0" xfId="0" applyFill="1"/>
    <xf numFmtId="164" fontId="0" fillId="2" borderId="0" xfId="0" applyNumberFormat="1" applyFill="1"/>
    <xf numFmtId="0" fontId="0" fillId="4" borderId="0" xfId="0" applyFill="1"/>
    <xf numFmtId="164" fontId="0" fillId="4" borderId="0" xfId="0" applyNumberFormat="1" applyFill="1"/>
    <xf numFmtId="0" fontId="1" fillId="0" borderId="0" xfId="0" applyFont="1"/>
    <xf numFmtId="0" fontId="2" fillId="4" borderId="0" xfId="0" applyFont="1" applyFill="1" applyAlignment="1">
      <alignment horizontal="center"/>
    </xf>
    <xf numFmtId="0" fontId="0" fillId="2" borderId="0" xfId="0" applyFill="1" applyAlignment="1">
      <alignment horizontal="center"/>
    </xf>
    <xf numFmtId="0" fontId="7" fillId="0" borderId="0" xfId="0" applyFont="1"/>
    <xf numFmtId="0" fontId="3" fillId="5" borderId="0" xfId="0" applyFont="1" applyFill="1"/>
    <xf numFmtId="164" fontId="3" fillId="5" borderId="0" xfId="0" applyNumberFormat="1" applyFont="1" applyFill="1"/>
    <xf numFmtId="0" fontId="3" fillId="5" borderId="0" xfId="0" applyFont="1" applyFill="1" applyAlignment="1">
      <alignment horizontal="center"/>
    </xf>
    <xf numFmtId="0" fontId="8" fillId="0" borderId="0" xfId="0" applyFont="1"/>
    <xf numFmtId="14" fontId="0" fillId="0" borderId="0" xfId="0" applyNumberFormat="1"/>
    <xf numFmtId="0" fontId="0" fillId="0" borderId="1" xfId="0" applyBorder="1"/>
    <xf numFmtId="0" fontId="0" fillId="0" borderId="1" xfId="0" applyBorder="1" applyAlignment="1">
      <alignment vertical="center"/>
    </xf>
    <xf numFmtId="0" fontId="0" fillId="0" borderId="1" xfId="0" applyBorder="1" applyAlignment="1">
      <alignment horizontal="left" vertical="center"/>
    </xf>
    <xf numFmtId="164" fontId="0" fillId="0" borderId="1" xfId="0" applyNumberFormat="1" applyBorder="1" applyAlignment="1">
      <alignment vertical="center"/>
    </xf>
    <xf numFmtId="8" fontId="0" fillId="2" borderId="0" xfId="0" applyNumberFormat="1" applyFill="1"/>
    <xf numFmtId="8" fontId="0" fillId="3" borderId="0" xfId="0" applyNumberFormat="1" applyFill="1"/>
    <xf numFmtId="8" fontId="0" fillId="0" borderId="0" xfId="0" applyNumberFormat="1" applyAlignment="1">
      <alignment horizontal="left"/>
    </xf>
    <xf numFmtId="0" fontId="0" fillId="0" borderId="0" xfId="0" applyAlignment="1">
      <alignment horizontal="right"/>
    </xf>
    <xf numFmtId="0" fontId="0" fillId="0" borderId="5" xfId="0" applyBorder="1"/>
    <xf numFmtId="0" fontId="0" fillId="0" borderId="6" xfId="0" applyBorder="1"/>
    <xf numFmtId="0" fontId="0" fillId="0" borderId="7" xfId="0" applyBorder="1"/>
    <xf numFmtId="0" fontId="0" fillId="0" borderId="13" xfId="0" applyBorder="1"/>
    <xf numFmtId="0" fontId="0" fillId="0" borderId="12" xfId="0" applyBorder="1"/>
    <xf numFmtId="8" fontId="2" fillId="3" borderId="0" xfId="0" applyNumberFormat="1" applyFont="1" applyFill="1"/>
    <xf numFmtId="0" fontId="0" fillId="0" borderId="8" xfId="0" applyBorder="1"/>
    <xf numFmtId="0" fontId="0" fillId="0" borderId="9" xfId="0" applyBorder="1"/>
    <xf numFmtId="0" fontId="0" fillId="0" borderId="10" xfId="0" applyBorder="1"/>
    <xf numFmtId="165" fontId="0" fillId="0" borderId="1" xfId="0" applyNumberFormat="1" applyBorder="1" applyAlignment="1">
      <alignment horizontal="center"/>
    </xf>
    <xf numFmtId="0" fontId="0" fillId="2" borderId="1" xfId="0" applyFill="1" applyBorder="1" applyAlignment="1">
      <alignment horizontal="center"/>
    </xf>
    <xf numFmtId="0" fontId="2" fillId="0" borderId="0" xfId="0" applyFont="1" applyAlignment="1">
      <alignment horizontal="right"/>
    </xf>
    <xf numFmtId="0" fontId="0" fillId="5" borderId="0" xfId="0" applyFill="1"/>
    <xf numFmtId="164" fontId="0" fillId="5" borderId="0" xfId="0" applyNumberFormat="1" applyFill="1"/>
    <xf numFmtId="0" fontId="18" fillId="0" borderId="0" xfId="0" applyFont="1"/>
    <xf numFmtId="0" fontId="18" fillId="0" borderId="1" xfId="0" applyFont="1" applyBorder="1"/>
    <xf numFmtId="8" fontId="18" fillId="0" borderId="1" xfId="2" applyNumberFormat="1" applyFont="1" applyBorder="1"/>
    <xf numFmtId="8" fontId="18" fillId="0" borderId="1" xfId="0" applyNumberFormat="1" applyFont="1" applyBorder="1"/>
    <xf numFmtId="8" fontId="19" fillId="0" borderId="1" xfId="0" applyNumberFormat="1" applyFont="1" applyBorder="1"/>
    <xf numFmtId="0" fontId="17" fillId="0" borderId="1" xfId="0" applyFont="1" applyBorder="1" applyAlignment="1">
      <alignment vertical="center"/>
    </xf>
    <xf numFmtId="44" fontId="18" fillId="0" borderId="1" xfId="2" applyFont="1" applyBorder="1"/>
    <xf numFmtId="2" fontId="18" fillId="0" borderId="1" xfId="0" applyNumberFormat="1" applyFont="1" applyBorder="1"/>
    <xf numFmtId="0" fontId="19" fillId="0" borderId="1" xfId="0" applyFont="1" applyBorder="1"/>
    <xf numFmtId="0" fontId="17" fillId="0" borderId="1" xfId="0" applyFont="1" applyBorder="1"/>
    <xf numFmtId="164" fontId="20" fillId="6" borderId="1" xfId="0" applyNumberFormat="1" applyFont="1" applyFill="1" applyBorder="1" applyAlignment="1">
      <alignment wrapText="1"/>
    </xf>
    <xf numFmtId="0" fontId="18" fillId="6" borderId="1" xfId="0" applyFont="1" applyFill="1" applyBorder="1"/>
    <xf numFmtId="166" fontId="14" fillId="0" borderId="1" xfId="0" applyNumberFormat="1" applyFont="1" applyBorder="1" applyAlignment="1">
      <alignment vertical="center"/>
    </xf>
    <xf numFmtId="164" fontId="19" fillId="0" borderId="1" xfId="0" applyNumberFormat="1" applyFont="1" applyBorder="1" applyAlignment="1">
      <alignment wrapText="1"/>
    </xf>
    <xf numFmtId="164" fontId="18" fillId="0" borderId="1" xfId="0" applyNumberFormat="1" applyFont="1" applyBorder="1" applyAlignment="1">
      <alignment wrapText="1"/>
    </xf>
    <xf numFmtId="164" fontId="19" fillId="6" borderId="1" xfId="0" applyNumberFormat="1" applyFont="1" applyFill="1" applyBorder="1" applyAlignment="1">
      <alignment vertical="center"/>
    </xf>
    <xf numFmtId="164" fontId="18" fillId="6" borderId="1" xfId="0" applyNumberFormat="1" applyFont="1" applyFill="1" applyBorder="1" applyAlignment="1">
      <alignment wrapText="1"/>
    </xf>
    <xf numFmtId="0" fontId="14" fillId="0" borderId="1" xfId="3" applyBorder="1"/>
    <xf numFmtId="44" fontId="14" fillId="0" borderId="1" xfId="3" applyNumberFormat="1" applyBorder="1"/>
    <xf numFmtId="164" fontId="18" fillId="0" borderId="1" xfId="0" applyNumberFormat="1" applyFont="1" applyBorder="1"/>
    <xf numFmtId="0" fontId="14" fillId="7" borderId="1" xfId="3" applyFill="1" applyBorder="1"/>
    <xf numFmtId="164" fontId="19" fillId="7" borderId="1" xfId="0" applyNumberFormat="1" applyFont="1" applyFill="1" applyBorder="1" applyAlignment="1">
      <alignment wrapText="1"/>
    </xf>
    <xf numFmtId="0" fontId="20" fillId="6" borderId="1" xfId="0" applyFont="1" applyFill="1" applyBorder="1" applyAlignment="1">
      <alignment wrapText="1"/>
    </xf>
    <xf numFmtId="44" fontId="14" fillId="6" borderId="1" xfId="3" applyNumberFormat="1" applyFill="1" applyBorder="1"/>
    <xf numFmtId="164" fontId="18" fillId="6" borderId="1" xfId="0" applyNumberFormat="1" applyFont="1" applyFill="1" applyBorder="1"/>
    <xf numFmtId="0" fontId="14" fillId="0" borderId="1" xfId="0" applyFont="1" applyBorder="1" applyAlignment="1">
      <alignment wrapText="1"/>
    </xf>
    <xf numFmtId="0" fontId="20" fillId="7" borderId="1" xfId="0" applyFont="1" applyFill="1" applyBorder="1" applyAlignment="1">
      <alignment horizontal="center" wrapText="1"/>
    </xf>
    <xf numFmtId="44" fontId="14" fillId="7" borderId="1" xfId="3" applyNumberFormat="1" applyFill="1" applyBorder="1"/>
    <xf numFmtId="164" fontId="18" fillId="7" borderId="1" xfId="0" applyNumberFormat="1" applyFont="1" applyFill="1" applyBorder="1"/>
    <xf numFmtId="0" fontId="14" fillId="8" borderId="1" xfId="0" applyFont="1" applyFill="1" applyBorder="1"/>
    <xf numFmtId="164" fontId="18" fillId="8" borderId="1" xfId="0" applyNumberFormat="1" applyFont="1" applyFill="1" applyBorder="1"/>
    <xf numFmtId="44" fontId="14" fillId="8" borderId="1" xfId="3" applyNumberFormat="1" applyFill="1" applyBorder="1"/>
    <xf numFmtId="0" fontId="19" fillId="7" borderId="1" xfId="0" applyFont="1" applyFill="1" applyBorder="1"/>
    <xf numFmtId="164" fontId="19" fillId="7" borderId="1" xfId="0" applyNumberFormat="1" applyFont="1" applyFill="1" applyBorder="1"/>
    <xf numFmtId="164" fontId="19" fillId="0" borderId="1" xfId="0" applyNumberFormat="1" applyFont="1" applyBorder="1"/>
    <xf numFmtId="0" fontId="21" fillId="0" borderId="1" xfId="0" applyFont="1" applyBorder="1"/>
    <xf numFmtId="0" fontId="20" fillId="0" borderId="1" xfId="0" applyFont="1" applyBorder="1" applyAlignment="1">
      <alignment vertical="center"/>
    </xf>
    <xf numFmtId="0" fontId="20" fillId="0" borderId="1" xfId="4" applyFont="1" applyBorder="1"/>
    <xf numFmtId="0" fontId="14" fillId="0" borderId="1" xfId="4" applyBorder="1"/>
    <xf numFmtId="0" fontId="19" fillId="0" borderId="1" xfId="0" applyFont="1" applyBorder="1" applyAlignment="1">
      <alignment vertical="center"/>
    </xf>
    <xf numFmtId="0" fontId="14" fillId="0" borderId="1" xfId="4" applyBorder="1" applyAlignment="1">
      <alignment horizontal="left"/>
    </xf>
    <xf numFmtId="14" fontId="14" fillId="0" borderId="1" xfId="4" applyNumberFormat="1" applyBorder="1" applyAlignment="1">
      <alignment horizontal="left"/>
    </xf>
    <xf numFmtId="0" fontId="14" fillId="0" borderId="1" xfId="4" applyBorder="1" applyAlignment="1">
      <alignment wrapText="1"/>
    </xf>
    <xf numFmtId="0" fontId="19" fillId="0" borderId="1" xfId="0" applyFont="1" applyBorder="1" applyAlignment="1">
      <alignment vertical="center" wrapText="1"/>
    </xf>
    <xf numFmtId="167" fontId="22" fillId="0" borderId="1" xfId="1" applyNumberFormat="1" applyFont="1" applyBorder="1" applyAlignment="1" applyProtection="1"/>
    <xf numFmtId="0" fontId="23" fillId="0" borderId="1" xfId="4" applyFont="1" applyBorder="1"/>
    <xf numFmtId="0" fontId="15" fillId="0" borderId="1" xfId="4" applyFont="1" applyBorder="1"/>
    <xf numFmtId="0" fontId="18" fillId="0" borderId="11" xfId="0" applyFont="1" applyBorder="1"/>
    <xf numFmtId="0" fontId="18" fillId="0" borderId="2" xfId="0" applyFont="1" applyBorder="1"/>
    <xf numFmtId="0" fontId="18" fillId="0" borderId="3" xfId="0" applyFont="1" applyBorder="1"/>
    <xf numFmtId="0" fontId="24" fillId="0" borderId="3" xfId="0" applyFont="1" applyBorder="1"/>
    <xf numFmtId="0" fontId="16" fillId="0" borderId="15" xfId="0" applyFont="1" applyBorder="1" applyAlignment="1">
      <alignment vertical="center"/>
    </xf>
    <xf numFmtId="0" fontId="25" fillId="0" borderId="1" xfId="0" applyFont="1" applyBorder="1" applyAlignment="1">
      <alignment vertical="center"/>
    </xf>
    <xf numFmtId="0" fontId="26" fillId="0" borderId="1" xfId="0" applyFont="1" applyBorder="1" applyAlignment="1">
      <alignment vertical="center"/>
    </xf>
    <xf numFmtId="0" fontId="11" fillId="0" borderId="1" xfId="1" applyBorder="1" applyAlignment="1">
      <alignment vertical="center"/>
    </xf>
    <xf numFmtId="0" fontId="27" fillId="0" borderId="1" xfId="0" applyFont="1" applyBorder="1" applyAlignment="1">
      <alignment vertical="top" wrapText="1"/>
    </xf>
    <xf numFmtId="0" fontId="20" fillId="0" borderId="1" xfId="0" applyFont="1" applyBorder="1" applyAlignment="1">
      <alignment wrapText="1"/>
    </xf>
    <xf numFmtId="0" fontId="0" fillId="9" borderId="0" xfId="0" applyFill="1"/>
    <xf numFmtId="0" fontId="0" fillId="0" borderId="0" xfId="0" applyAlignment="1">
      <alignment horizontal="left"/>
    </xf>
    <xf numFmtId="164" fontId="0" fillId="0" borderId="0" xfId="0" applyNumberFormat="1" applyAlignment="1">
      <alignment horizontal="left"/>
    </xf>
    <xf numFmtId="0" fontId="2" fillId="0" borderId="0" xfId="0" applyFont="1" applyAlignment="1">
      <alignment horizontal="left"/>
    </xf>
    <xf numFmtId="0" fontId="11" fillId="9" borderId="0" xfId="1" applyFill="1"/>
    <xf numFmtId="0" fontId="11" fillId="0" borderId="0" xfId="1"/>
    <xf numFmtId="44" fontId="18" fillId="0" borderId="1" xfId="0" applyNumberFormat="1" applyFont="1" applyBorder="1"/>
    <xf numFmtId="44" fontId="18" fillId="0" borderId="1" xfId="0" applyNumberFormat="1" applyFont="1" applyBorder="1" applyAlignment="1">
      <alignment horizontal="right"/>
    </xf>
    <xf numFmtId="49" fontId="0" fillId="0" borderId="0" xfId="0" applyNumberFormat="1" applyAlignment="1">
      <alignment horizontal="left"/>
    </xf>
    <xf numFmtId="0" fontId="0" fillId="0" borderId="0" xfId="0" applyAlignment="1">
      <alignment horizontal="left" vertical="center" wrapText="1"/>
    </xf>
    <xf numFmtId="0" fontId="16" fillId="0" borderId="15" xfId="0" applyFont="1" applyBorder="1" applyAlignment="1">
      <alignment vertical="center" wrapText="1"/>
    </xf>
    <xf numFmtId="164" fontId="16" fillId="0" borderId="16" xfId="0" applyNumberFormat="1"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right" vertical="center"/>
    </xf>
    <xf numFmtId="0" fontId="0" fillId="2" borderId="0" xfId="0" applyFill="1" applyAlignment="1">
      <alignment horizontal="center" vertical="center"/>
    </xf>
    <xf numFmtId="0" fontId="0" fillId="0" borderId="0" xfId="0" applyAlignment="1">
      <alignment horizontal="center" vertical="center"/>
    </xf>
    <xf numFmtId="0" fontId="11" fillId="2" borderId="0" xfId="1" applyFill="1" applyAlignment="1">
      <alignment horizontal="center"/>
    </xf>
    <xf numFmtId="0" fontId="31" fillId="2" borderId="0" xfId="0" applyFont="1" applyFill="1"/>
    <xf numFmtId="0" fontId="32" fillId="0" borderId="0" xfId="0" applyFont="1"/>
    <xf numFmtId="0" fontId="0" fillId="0" borderId="0" xfId="0" applyAlignment="1">
      <alignment horizontal="right" vertical="center"/>
    </xf>
    <xf numFmtId="0" fontId="31" fillId="0" borderId="0" xfId="0" applyFont="1"/>
    <xf numFmtId="0" fontId="33" fillId="0" borderId="0" xfId="0" applyFont="1"/>
    <xf numFmtId="0" fontId="33" fillId="2" borderId="0" xfId="0" applyFont="1" applyFill="1"/>
    <xf numFmtId="0" fontId="34" fillId="5" borderId="0" xfId="0" applyFont="1" applyFill="1" applyAlignment="1">
      <alignment horizontal="center"/>
    </xf>
    <xf numFmtId="0" fontId="33" fillId="2" borderId="0" xfId="0" applyFont="1" applyFill="1" applyAlignment="1">
      <alignment horizontal="center"/>
    </xf>
    <xf numFmtId="0" fontId="33" fillId="4" borderId="0" xfId="0" applyFont="1" applyFill="1"/>
    <xf numFmtId="0" fontId="0" fillId="0" borderId="0" xfId="0" applyAlignment="1">
      <alignment horizontal="left" vertical="center"/>
    </xf>
    <xf numFmtId="0" fontId="0" fillId="0" borderId="0" xfId="0" applyAlignment="1">
      <alignment vertical="center"/>
    </xf>
    <xf numFmtId="164" fontId="0" fillId="0" borderId="0" xfId="0" applyNumberFormat="1" applyAlignment="1">
      <alignment vertical="center"/>
    </xf>
    <xf numFmtId="1" fontId="0" fillId="2" borderId="0" xfId="0" applyNumberFormat="1" applyFill="1" applyAlignment="1">
      <alignment horizontal="center"/>
    </xf>
    <xf numFmtId="0" fontId="2" fillId="0" borderId="0" xfId="0" applyFont="1" applyAlignment="1">
      <alignment horizontal="left" vertical="center" wrapText="1"/>
    </xf>
    <xf numFmtId="0" fontId="2" fillId="0" borderId="0" xfId="0" applyFont="1" applyAlignment="1">
      <alignment horizontal="left" wrapText="1"/>
    </xf>
    <xf numFmtId="0" fontId="0" fillId="0" borderId="0" xfId="0" applyAlignment="1">
      <alignment horizontal="left" vertical="center" wrapText="1"/>
    </xf>
    <xf numFmtId="0" fontId="0" fillId="2" borderId="1" xfId="0" applyFill="1" applyBorder="1" applyAlignment="1">
      <alignment horizontal="left"/>
    </xf>
    <xf numFmtId="165" fontId="0" fillId="2" borderId="1" xfId="0" applyNumberFormat="1" applyFill="1" applyBorder="1" applyAlignment="1">
      <alignment horizontal="left"/>
    </xf>
    <xf numFmtId="165" fontId="11" fillId="2" borderId="1" xfId="1" applyNumberFormat="1" applyFill="1" applyBorder="1" applyAlignment="1">
      <alignment horizontal="left"/>
    </xf>
    <xf numFmtId="0" fontId="1" fillId="0" borderId="0" xfId="0" applyFont="1" applyAlignment="1">
      <alignment horizontal="center"/>
    </xf>
    <xf numFmtId="0" fontId="6" fillId="0" borderId="0" xfId="0" applyFont="1" applyAlignment="1">
      <alignment horizontal="left"/>
    </xf>
    <xf numFmtId="0" fontId="0" fillId="0" borderId="0" xfId="0" applyAlignment="1">
      <alignment horizontal="left" wrapText="1"/>
    </xf>
    <xf numFmtId="0" fontId="0" fillId="0" borderId="0" xfId="0" applyAlignment="1">
      <alignment horizontal="center" vertical="center" wrapText="1"/>
    </xf>
    <xf numFmtId="0" fontId="0" fillId="3" borderId="0" xfId="0" applyFill="1" applyAlignment="1">
      <alignment horizontal="left"/>
    </xf>
    <xf numFmtId="14" fontId="0" fillId="3" borderId="0" xfId="0" applyNumberFormat="1" applyFill="1" applyAlignment="1">
      <alignment horizontal="center"/>
    </xf>
    <xf numFmtId="0" fontId="0" fillId="0" borderId="0" xfId="0" applyAlignment="1">
      <alignment horizontal="left" vertical="center"/>
    </xf>
    <xf numFmtId="0" fontId="0" fillId="0" borderId="1" xfId="0" applyBorder="1" applyAlignment="1">
      <alignment horizontal="left" wrapText="1"/>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2" fillId="0" borderId="5" xfId="0" applyFont="1" applyBorder="1" applyAlignment="1">
      <alignment horizontal="center"/>
    </xf>
    <xf numFmtId="0" fontId="2" fillId="0" borderId="7" xfId="0" applyFont="1" applyBorder="1" applyAlignment="1">
      <alignment horizontal="center"/>
    </xf>
    <xf numFmtId="0" fontId="2" fillId="0" borderId="13" xfId="0" applyFont="1" applyBorder="1" applyAlignment="1">
      <alignment horizontal="center"/>
    </xf>
    <xf numFmtId="0" fontId="2" fillId="0" borderId="12"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8" xfId="0" applyBorder="1" applyAlignment="1">
      <alignment horizontal="left" vertical="center" wrapText="1"/>
    </xf>
    <xf numFmtId="0" fontId="0" fillId="0" borderId="10" xfId="0" applyBorder="1" applyAlignment="1">
      <alignment horizontal="left" vertical="center" wrapText="1"/>
    </xf>
    <xf numFmtId="0" fontId="0" fillId="0" borderId="4" xfId="0" applyBorder="1" applyAlignment="1">
      <alignment horizontal="left" vertical="center"/>
    </xf>
    <xf numFmtId="0" fontId="0" fillId="0" borderId="11" xfId="0" applyBorder="1" applyAlignment="1">
      <alignment horizontal="left" vertical="center"/>
    </xf>
    <xf numFmtId="0" fontId="0" fillId="0" borderId="0" xfId="0" applyAlignment="1">
      <alignment horizontal="right" vertical="center"/>
    </xf>
    <xf numFmtId="0" fontId="0" fillId="0" borderId="12" xfId="0" applyBorder="1" applyAlignment="1">
      <alignment horizontal="right" vertical="center"/>
    </xf>
    <xf numFmtId="0" fontId="0" fillId="0" borderId="14" xfId="0" applyBorder="1" applyAlignment="1">
      <alignment horizontal="right" vertical="center"/>
    </xf>
    <xf numFmtId="0" fontId="10" fillId="0" borderId="0" xfId="0" applyFont="1" applyAlignment="1">
      <alignment horizontal="left" vertical="center"/>
    </xf>
    <xf numFmtId="0" fontId="0" fillId="0" borderId="13" xfId="0" applyBorder="1" applyAlignment="1">
      <alignment horizontal="left"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9" fillId="0" borderId="0" xfId="0" applyFont="1" applyAlignment="1">
      <alignment horizontal="left" vertical="center"/>
    </xf>
    <xf numFmtId="2" fontId="18" fillId="9" borderId="1" xfId="0" applyNumberFormat="1" applyFont="1" applyFill="1" applyBorder="1"/>
    <xf numFmtId="0" fontId="0" fillId="0" borderId="0" xfId="0" applyFill="1"/>
    <xf numFmtId="0" fontId="0" fillId="0" borderId="0" xfId="0" applyFont="1" applyFill="1"/>
    <xf numFmtId="164" fontId="0" fillId="3" borderId="0" xfId="0" applyNumberFormat="1" applyFont="1" applyFill="1"/>
    <xf numFmtId="164" fontId="0" fillId="2" borderId="0" xfId="0" applyNumberFormat="1" applyFont="1" applyFill="1"/>
    <xf numFmtId="0" fontId="0" fillId="0" borderId="0" xfId="0" applyFont="1"/>
    <xf numFmtId="0" fontId="0" fillId="0" borderId="0" xfId="0" applyFill="1" applyBorder="1"/>
    <xf numFmtId="0" fontId="0" fillId="0" borderId="0" xfId="0" applyFill="1" applyBorder="1" applyAlignment="1">
      <alignment wrapText="1"/>
    </xf>
    <xf numFmtId="0" fontId="28" fillId="0" borderId="0" xfId="0" applyFont="1" applyFill="1" applyBorder="1" applyAlignment="1">
      <alignment wrapText="1"/>
    </xf>
    <xf numFmtId="0" fontId="29" fillId="0" borderId="0" xfId="6" applyFill="1" applyBorder="1"/>
    <xf numFmtId="0" fontId="31" fillId="0" borderId="0" xfId="0" applyFont="1" applyFill="1" applyBorder="1"/>
  </cellXfs>
  <cellStyles count="7">
    <cellStyle name="Currency" xfId="2" builtinId="4"/>
    <cellStyle name="Hyperlink" xfId="1" builtinId="8"/>
    <cellStyle name="Normal" xfId="0" builtinId="0"/>
    <cellStyle name="Normal 2" xfId="5" xr:uid="{00000000-0005-0000-0000-000003000000}"/>
    <cellStyle name="Normal 2 2" xfId="3" xr:uid="{00000000-0005-0000-0000-000004000000}"/>
    <cellStyle name="Normal 3" xfId="6" xr:uid="{00000000-0005-0000-0000-000005000000}"/>
    <cellStyle name="Normal 8" xfId="4" xr:uid="{00000000-0005-0000-0000-000006000000}"/>
  </cellStyles>
  <dxfs count="0"/>
  <tableStyles count="0" defaultTableStyle="TableStyleMedium2" defaultPivotStyle="PivotStyleLight16"/>
  <colors>
    <mruColors>
      <color rgb="FFFFFF99"/>
      <color rgb="FFB482DA"/>
      <color rgb="FFCCE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0</xdr:rowOff>
    </xdr:from>
    <xdr:to>
      <xdr:col>1</xdr:col>
      <xdr:colOff>419100</xdr:colOff>
      <xdr:row>3</xdr:row>
      <xdr:rowOff>18288</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0"/>
          <a:ext cx="533400" cy="597408"/>
        </a:xfrm>
        <a:prstGeom prst="rect">
          <a:avLst/>
        </a:prstGeom>
      </xdr:spPr>
    </xdr:pic>
    <xdr:clientData/>
  </xdr:twoCellAnchor>
  <xdr:twoCellAnchor editAs="oneCell">
    <xdr:from>
      <xdr:col>0</xdr:col>
      <xdr:colOff>161925</xdr:colOff>
      <xdr:row>77</xdr:row>
      <xdr:rowOff>0</xdr:rowOff>
    </xdr:from>
    <xdr:to>
      <xdr:col>1</xdr:col>
      <xdr:colOff>419100</xdr:colOff>
      <xdr:row>79</xdr:row>
      <xdr:rowOff>98298</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0"/>
          <a:ext cx="533400" cy="597408"/>
        </a:xfrm>
        <a:prstGeom prst="rect">
          <a:avLst/>
        </a:prstGeom>
      </xdr:spPr>
    </xdr:pic>
    <xdr:clientData/>
  </xdr:twoCellAnchor>
  <xdr:twoCellAnchor editAs="oneCell">
    <xdr:from>
      <xdr:col>0</xdr:col>
      <xdr:colOff>161925</xdr:colOff>
      <xdr:row>156</xdr:row>
      <xdr:rowOff>0</xdr:rowOff>
    </xdr:from>
    <xdr:to>
      <xdr:col>1</xdr:col>
      <xdr:colOff>419100</xdr:colOff>
      <xdr:row>158</xdr:row>
      <xdr:rowOff>1143</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13944600"/>
          <a:ext cx="533400" cy="597408"/>
        </a:xfrm>
        <a:prstGeom prst="rect">
          <a:avLst/>
        </a:prstGeom>
      </xdr:spPr>
    </xdr:pic>
    <xdr:clientData/>
  </xdr:twoCellAnchor>
  <xdr:twoCellAnchor editAs="oneCell">
    <xdr:from>
      <xdr:col>0</xdr:col>
      <xdr:colOff>161925</xdr:colOff>
      <xdr:row>210</xdr:row>
      <xdr:rowOff>0</xdr:rowOff>
    </xdr:from>
    <xdr:to>
      <xdr:col>1</xdr:col>
      <xdr:colOff>419100</xdr:colOff>
      <xdr:row>212</xdr:row>
      <xdr:rowOff>1143</xdr:rowOff>
    </xdr:to>
    <xdr:pic>
      <xdr:nvPicPr>
        <xdr:cNvPr id="5" name="Picture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27889200"/>
          <a:ext cx="533400" cy="597408"/>
        </a:xfrm>
        <a:prstGeom prst="rect">
          <a:avLst/>
        </a:prstGeom>
      </xdr:spPr>
    </xdr:pic>
    <xdr:clientData/>
  </xdr:twoCellAnchor>
  <xdr:twoCellAnchor editAs="oneCell">
    <xdr:from>
      <xdr:col>0</xdr:col>
      <xdr:colOff>161925</xdr:colOff>
      <xdr:row>264</xdr:row>
      <xdr:rowOff>0</xdr:rowOff>
    </xdr:from>
    <xdr:to>
      <xdr:col>1</xdr:col>
      <xdr:colOff>419100</xdr:colOff>
      <xdr:row>266</xdr:row>
      <xdr:rowOff>1143</xdr:rowOff>
    </xdr:to>
    <xdr:pic>
      <xdr:nvPicPr>
        <xdr:cNvPr id="6" name="Picture 5">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41833800"/>
          <a:ext cx="533400" cy="597408"/>
        </a:xfrm>
        <a:prstGeom prst="rect">
          <a:avLst/>
        </a:prstGeom>
      </xdr:spPr>
    </xdr:pic>
    <xdr:clientData/>
  </xdr:twoCellAnchor>
  <xdr:oneCellAnchor>
    <xdr:from>
      <xdr:col>0</xdr:col>
      <xdr:colOff>135255</xdr:colOff>
      <xdr:row>26</xdr:row>
      <xdr:rowOff>72390</xdr:rowOff>
    </xdr:from>
    <xdr:ext cx="541020" cy="565023"/>
    <xdr:pic>
      <xdr:nvPicPr>
        <xdr:cNvPr id="7" name="Picture 6">
          <a:extLst>
            <a:ext uri="{FF2B5EF4-FFF2-40B4-BE49-F238E27FC236}">
              <a16:creationId xmlns:a16="http://schemas.microsoft.com/office/drawing/2014/main" id="{8B5DE843-A797-4D20-9012-4B5053CB5B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255" y="6482715"/>
          <a:ext cx="541020" cy="565023"/>
        </a:xfrm>
        <a:prstGeom prst="rect">
          <a:avLst/>
        </a:prstGeom>
      </xdr:spPr>
    </xdr:pic>
    <xdr:clientData/>
  </xdr:oneCellAnchor>
  <xdr:oneCellAnchor>
    <xdr:from>
      <xdr:col>0</xdr:col>
      <xdr:colOff>161925</xdr:colOff>
      <xdr:row>51</xdr:row>
      <xdr:rowOff>0</xdr:rowOff>
    </xdr:from>
    <xdr:ext cx="541020" cy="565023"/>
    <xdr:pic>
      <xdr:nvPicPr>
        <xdr:cNvPr id="9" name="Picture 8">
          <a:extLst>
            <a:ext uri="{FF2B5EF4-FFF2-40B4-BE49-F238E27FC236}">
              <a16:creationId xmlns:a16="http://schemas.microsoft.com/office/drawing/2014/main" id="{7FBA5D9A-5EB1-44DB-B5E9-D8A514900D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830" y="17402175"/>
          <a:ext cx="541020" cy="565023"/>
        </a:xfrm>
        <a:prstGeom prst="rect">
          <a:avLst/>
        </a:prstGeom>
      </xdr:spPr>
    </xdr:pic>
    <xdr:clientData/>
  </xdr:oneCellAnchor>
  <xdr:oneCellAnchor>
    <xdr:from>
      <xdr:col>0</xdr:col>
      <xdr:colOff>161925</xdr:colOff>
      <xdr:row>101</xdr:row>
      <xdr:rowOff>0</xdr:rowOff>
    </xdr:from>
    <xdr:ext cx="541020" cy="565023"/>
    <xdr:pic>
      <xdr:nvPicPr>
        <xdr:cNvPr id="11" name="Picture 10">
          <a:extLst>
            <a:ext uri="{FF2B5EF4-FFF2-40B4-BE49-F238E27FC236}">
              <a16:creationId xmlns:a16="http://schemas.microsoft.com/office/drawing/2014/main" id="{A0D9AA42-67CC-4A6F-9C7A-CEEE315249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830" y="19078575"/>
          <a:ext cx="541020" cy="56502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0</xdr:rowOff>
    </xdr:from>
    <xdr:to>
      <xdr:col>1</xdr:col>
      <xdr:colOff>419100</xdr:colOff>
      <xdr:row>3</xdr:row>
      <xdr:rowOff>18288</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0"/>
          <a:ext cx="533400" cy="597408"/>
        </a:xfrm>
        <a:prstGeom prst="rect">
          <a:avLst/>
        </a:prstGeom>
      </xdr:spPr>
    </xdr:pic>
    <xdr:clientData/>
  </xdr:twoCellAnchor>
  <xdr:twoCellAnchor editAs="oneCell">
    <xdr:from>
      <xdr:col>0</xdr:col>
      <xdr:colOff>161925</xdr:colOff>
      <xdr:row>58</xdr:row>
      <xdr:rowOff>0</xdr:rowOff>
    </xdr:from>
    <xdr:to>
      <xdr:col>1</xdr:col>
      <xdr:colOff>419100</xdr:colOff>
      <xdr:row>61</xdr:row>
      <xdr:rowOff>18288</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13944600"/>
          <a:ext cx="533400" cy="597408"/>
        </a:xfrm>
        <a:prstGeom prst="rect">
          <a:avLst/>
        </a:prstGeom>
      </xdr:spPr>
    </xdr:pic>
    <xdr:clientData/>
  </xdr:twoCellAnchor>
  <xdr:twoCellAnchor editAs="oneCell">
    <xdr:from>
      <xdr:col>0</xdr:col>
      <xdr:colOff>161925</xdr:colOff>
      <xdr:row>112</xdr:row>
      <xdr:rowOff>0</xdr:rowOff>
    </xdr:from>
    <xdr:to>
      <xdr:col>1</xdr:col>
      <xdr:colOff>419100</xdr:colOff>
      <xdr:row>115</xdr:row>
      <xdr:rowOff>18288</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27889200"/>
          <a:ext cx="533400" cy="597408"/>
        </a:xfrm>
        <a:prstGeom prst="rect">
          <a:avLst/>
        </a:prstGeom>
      </xdr:spPr>
    </xdr:pic>
    <xdr:clientData/>
  </xdr:twoCellAnchor>
  <xdr:twoCellAnchor editAs="oneCell">
    <xdr:from>
      <xdr:col>0</xdr:col>
      <xdr:colOff>161925</xdr:colOff>
      <xdr:row>166</xdr:row>
      <xdr:rowOff>0</xdr:rowOff>
    </xdr:from>
    <xdr:to>
      <xdr:col>1</xdr:col>
      <xdr:colOff>419100</xdr:colOff>
      <xdr:row>169</xdr:row>
      <xdr:rowOff>18288</xdr:rowOff>
    </xdr:to>
    <xdr:pic>
      <xdr:nvPicPr>
        <xdr:cNvPr id="5" name="Picture 4">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41833800"/>
          <a:ext cx="533400" cy="597408"/>
        </a:xfrm>
        <a:prstGeom prst="rect">
          <a:avLst/>
        </a:prstGeom>
      </xdr:spPr>
    </xdr:pic>
    <xdr:clientData/>
  </xdr:twoCellAnchor>
  <xdr:twoCellAnchor editAs="oneCell">
    <xdr:from>
      <xdr:col>0</xdr:col>
      <xdr:colOff>161925</xdr:colOff>
      <xdr:row>220</xdr:row>
      <xdr:rowOff>0</xdr:rowOff>
    </xdr:from>
    <xdr:to>
      <xdr:col>1</xdr:col>
      <xdr:colOff>419100</xdr:colOff>
      <xdr:row>223</xdr:row>
      <xdr:rowOff>18288</xdr:rowOff>
    </xdr:to>
    <xdr:pic>
      <xdr:nvPicPr>
        <xdr:cNvPr id="6" name="Picture 5">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55778400"/>
          <a:ext cx="533400" cy="59740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B3:R26"/>
  <sheetViews>
    <sheetView workbookViewId="0">
      <selection activeCell="P14" sqref="P14"/>
    </sheetView>
  </sheetViews>
  <sheetFormatPr defaultRowHeight="14.4" x14ac:dyDescent="0.3"/>
  <cols>
    <col min="18" max="18" width="10.109375" customWidth="1"/>
  </cols>
  <sheetData>
    <row r="3" spans="2:18" x14ac:dyDescent="0.3">
      <c r="B3" s="5" t="s">
        <v>0</v>
      </c>
      <c r="P3" s="5" t="s">
        <v>1</v>
      </c>
    </row>
    <row r="5" spans="2:18" x14ac:dyDescent="0.3">
      <c r="B5" t="s">
        <v>2</v>
      </c>
      <c r="P5" s="128" t="s">
        <v>3</v>
      </c>
      <c r="R5" s="129" t="s">
        <v>4</v>
      </c>
    </row>
    <row r="6" spans="2:18" x14ac:dyDescent="0.3">
      <c r="B6" t="s">
        <v>5</v>
      </c>
      <c r="P6" s="128"/>
      <c r="R6" s="129"/>
    </row>
    <row r="7" spans="2:18" x14ac:dyDescent="0.3">
      <c r="P7" s="107">
        <v>0</v>
      </c>
      <c r="R7" t="s">
        <v>6</v>
      </c>
    </row>
    <row r="8" spans="2:18" x14ac:dyDescent="0.3">
      <c r="B8" t="s">
        <v>7</v>
      </c>
      <c r="P8" s="25">
        <v>1.1000000000000001</v>
      </c>
      <c r="R8" t="s">
        <v>8</v>
      </c>
    </row>
    <row r="9" spans="2:18" x14ac:dyDescent="0.3">
      <c r="B9" t="s">
        <v>9</v>
      </c>
      <c r="P9" s="25">
        <v>2.2000000000000002</v>
      </c>
      <c r="R9" t="s">
        <v>10</v>
      </c>
    </row>
    <row r="10" spans="2:18" x14ac:dyDescent="0.3">
      <c r="P10" s="25">
        <v>3.3</v>
      </c>
      <c r="R10" t="s">
        <v>11</v>
      </c>
    </row>
    <row r="11" spans="2:18" x14ac:dyDescent="0.3">
      <c r="B11" t="s">
        <v>12</v>
      </c>
      <c r="R11" t="s">
        <v>13</v>
      </c>
    </row>
    <row r="12" spans="2:18" x14ac:dyDescent="0.3">
      <c r="B12" t="s">
        <v>14</v>
      </c>
      <c r="P12" s="128" t="s">
        <v>15</v>
      </c>
      <c r="R12" t="s">
        <v>16</v>
      </c>
    </row>
    <row r="13" spans="2:18" x14ac:dyDescent="0.3">
      <c r="P13" s="128"/>
      <c r="R13" t="s">
        <v>17</v>
      </c>
    </row>
    <row r="14" spans="2:18" x14ac:dyDescent="0.3">
      <c r="B14" s="5" t="s">
        <v>18</v>
      </c>
      <c r="P14" s="25">
        <v>5</v>
      </c>
      <c r="R14" t="s">
        <v>19</v>
      </c>
    </row>
    <row r="15" spans="2:18" x14ac:dyDescent="0.3">
      <c r="P15" s="25">
        <v>10</v>
      </c>
      <c r="R15" t="s">
        <v>20</v>
      </c>
    </row>
    <row r="16" spans="2:18" x14ac:dyDescent="0.3">
      <c r="B16" t="s">
        <v>21</v>
      </c>
      <c r="C16" t="s">
        <v>22</v>
      </c>
      <c r="P16" s="25">
        <v>20</v>
      </c>
      <c r="R16" t="s">
        <v>23</v>
      </c>
    </row>
    <row r="17" spans="2:16" x14ac:dyDescent="0.3">
      <c r="P17" s="25">
        <v>0</v>
      </c>
    </row>
    <row r="18" spans="2:16" x14ac:dyDescent="0.3">
      <c r="P18" s="128" t="s">
        <v>24</v>
      </c>
    </row>
    <row r="19" spans="2:16" x14ac:dyDescent="0.3">
      <c r="B19" s="5" t="s">
        <v>25</v>
      </c>
      <c r="P19" s="128"/>
    </row>
    <row r="20" spans="2:16" x14ac:dyDescent="0.3">
      <c r="P20" t="s">
        <v>26</v>
      </c>
    </row>
    <row r="21" spans="2:16" x14ac:dyDescent="0.3">
      <c r="B21" s="1" t="s">
        <v>27</v>
      </c>
      <c r="C21" t="s">
        <v>28</v>
      </c>
      <c r="P21" t="s">
        <v>29</v>
      </c>
    </row>
    <row r="22" spans="2:16" x14ac:dyDescent="0.3">
      <c r="B22" s="8" t="s">
        <v>27</v>
      </c>
      <c r="C22" t="s">
        <v>30</v>
      </c>
    </row>
    <row r="23" spans="2:16" x14ac:dyDescent="0.3">
      <c r="B23" s="6" t="s">
        <v>27</v>
      </c>
      <c r="C23" t="s">
        <v>31</v>
      </c>
    </row>
    <row r="24" spans="2:16" x14ac:dyDescent="0.3">
      <c r="B24" s="10" t="s">
        <v>27</v>
      </c>
      <c r="C24" t="s">
        <v>32</v>
      </c>
    </row>
    <row r="25" spans="2:16" x14ac:dyDescent="0.3">
      <c r="B25" s="13" t="s">
        <v>27</v>
      </c>
      <c r="C25" t="s">
        <v>33</v>
      </c>
    </row>
    <row r="26" spans="2:16" x14ac:dyDescent="0.3">
      <c r="B26" s="14" t="s">
        <v>27</v>
      </c>
      <c r="C26" t="s">
        <v>34</v>
      </c>
    </row>
  </sheetData>
  <mergeCells count="4">
    <mergeCell ref="P5:P6"/>
    <mergeCell ref="P12:P13"/>
    <mergeCell ref="P18:P19"/>
    <mergeCell ref="R5:R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ECFF"/>
    <pageSetUpPr fitToPage="1"/>
  </sheetPr>
  <dimension ref="A1:N274"/>
  <sheetViews>
    <sheetView zoomScaleNormal="100" workbookViewId="0">
      <selection activeCell="A24" sqref="A24:XFD24"/>
    </sheetView>
  </sheetViews>
  <sheetFormatPr defaultRowHeight="14.4" x14ac:dyDescent="0.3"/>
  <cols>
    <col min="1" max="1" width="4.109375" bestFit="1" customWidth="1"/>
    <col min="2" max="2" width="8.33203125" customWidth="1"/>
    <col min="3" max="3" width="20.109375" customWidth="1"/>
    <col min="4" max="4" width="12.44140625" customWidth="1"/>
    <col min="5" max="5" width="17.33203125" bestFit="1" customWidth="1"/>
    <col min="6" max="6" width="9.33203125" customWidth="1"/>
    <col min="8" max="8" width="19.33203125" customWidth="1"/>
    <col min="9" max="9" width="8.5546875" customWidth="1"/>
    <col min="10" max="10" width="10.6640625" customWidth="1"/>
  </cols>
  <sheetData>
    <row r="1" spans="1:14" x14ac:dyDescent="0.3">
      <c r="C1" t="s">
        <v>173</v>
      </c>
      <c r="G1" t="s">
        <v>174</v>
      </c>
      <c r="H1">
        <f>'Event Structure'!$D$2</f>
        <v>0</v>
      </c>
    </row>
    <row r="2" spans="1:14" x14ac:dyDescent="0.3">
      <c r="C2" t="s">
        <v>175</v>
      </c>
      <c r="G2" t="s">
        <v>176</v>
      </c>
      <c r="H2">
        <f>'Event Structure'!$D$4</f>
        <v>0</v>
      </c>
      <c r="N2" s="10"/>
    </row>
    <row r="3" spans="1:14" x14ac:dyDescent="0.3">
      <c r="G3" t="s">
        <v>177</v>
      </c>
      <c r="H3" s="18">
        <f>'Event Structure'!$D$3</f>
        <v>0</v>
      </c>
      <c r="I3" s="2" t="s">
        <v>37</v>
      </c>
      <c r="J3" s="18">
        <f>'Event Structure'!$H$3</f>
        <v>0</v>
      </c>
    </row>
    <row r="4" spans="1:14" ht="15" customHeight="1" x14ac:dyDescent="0.3">
      <c r="A4" s="174" t="s">
        <v>195</v>
      </c>
      <c r="B4" s="174"/>
      <c r="C4" s="174"/>
      <c r="D4" s="174"/>
      <c r="E4" s="174"/>
      <c r="F4" s="174"/>
      <c r="G4" t="s">
        <v>179</v>
      </c>
      <c r="H4" s="2">
        <v>1</v>
      </c>
      <c r="I4" s="2" t="s">
        <v>180</v>
      </c>
      <c r="J4" s="19">
        <v>1</v>
      </c>
    </row>
    <row r="5" spans="1:14" ht="15" customHeight="1" x14ac:dyDescent="0.3">
      <c r="A5" s="174"/>
      <c r="B5" s="174"/>
      <c r="C5" s="174"/>
      <c r="D5" s="174"/>
      <c r="E5" s="174"/>
      <c r="F5" s="174"/>
    </row>
    <row r="6" spans="1:14" x14ac:dyDescent="0.3">
      <c r="A6" t="s">
        <v>182</v>
      </c>
    </row>
    <row r="7" spans="1:14" x14ac:dyDescent="0.3">
      <c r="A7" t="s">
        <v>183</v>
      </c>
    </row>
    <row r="8" spans="1:14" ht="15" customHeight="1" x14ac:dyDescent="0.3">
      <c r="A8" s="160"/>
      <c r="B8" s="146" t="s">
        <v>120</v>
      </c>
      <c r="C8" s="148"/>
      <c r="D8" s="141" t="s">
        <v>196</v>
      </c>
      <c r="E8" s="142" t="s">
        <v>124</v>
      </c>
      <c r="F8" s="142" t="s">
        <v>128</v>
      </c>
      <c r="G8" s="142" t="s">
        <v>185</v>
      </c>
      <c r="H8" s="142"/>
      <c r="I8" s="143"/>
      <c r="J8" s="146" t="s">
        <v>186</v>
      </c>
      <c r="K8" s="147"/>
      <c r="L8" s="148"/>
    </row>
    <row r="9" spans="1:14" x14ac:dyDescent="0.3">
      <c r="A9" s="161"/>
      <c r="B9" s="162"/>
      <c r="C9" s="163"/>
      <c r="D9" s="141"/>
      <c r="E9" s="142"/>
      <c r="F9" s="142"/>
      <c r="G9" s="142"/>
      <c r="H9" s="142"/>
      <c r="I9" s="143"/>
      <c r="J9" s="149" t="s">
        <v>187</v>
      </c>
      <c r="K9" s="150"/>
      <c r="L9" s="151"/>
    </row>
    <row r="10" spans="1:14" ht="22.5" customHeight="1" x14ac:dyDescent="0.3">
      <c r="A10" s="20">
        <v>1</v>
      </c>
      <c r="B10" s="164" t="str">
        <f>IF('NM Bookings'!$B6=0,"",'NM Bookings'!$B6)</f>
        <v/>
      </c>
      <c r="C10" s="165"/>
      <c r="D10" s="21" t="str">
        <f>IF('NM Bookings'!$D6=0,"",'NM Bookings'!$D6)</f>
        <v/>
      </c>
      <c r="E10" s="20" t="str">
        <f>IF('NM Bookings'!$F6=0,"",'NM Bookings'!$F6)</f>
        <v/>
      </c>
      <c r="F10" s="22" t="str">
        <f>IF('NM Bookings'!$K6=0,"",'NM Bookings'!$K6)</f>
        <v/>
      </c>
      <c r="G10" s="145"/>
      <c r="H10" s="145"/>
      <c r="I10" s="145"/>
      <c r="J10" s="144"/>
      <c r="K10" s="144"/>
      <c r="L10" s="144"/>
    </row>
    <row r="11" spans="1:14" ht="22.5" customHeight="1" x14ac:dyDescent="0.3">
      <c r="A11" s="20">
        <f>A10+1</f>
        <v>2</v>
      </c>
      <c r="B11" s="164" t="str">
        <f>IF('NM Bookings'!$B7=0,"",'NM Bookings'!$B7)</f>
        <v/>
      </c>
      <c r="C11" s="165"/>
      <c r="D11" s="21" t="str">
        <f>IF('NM Bookings'!$D7=0,"",'NM Bookings'!$D7)</f>
        <v/>
      </c>
      <c r="E11" s="20" t="str">
        <f>IF('NM Bookings'!$F7=0,"",'NM Bookings'!$F7)</f>
        <v/>
      </c>
      <c r="F11" s="22" t="str">
        <f>IF('NM Bookings'!$K7=0,"",'NM Bookings'!$K7)</f>
        <v/>
      </c>
      <c r="G11" s="145"/>
      <c r="H11" s="145"/>
      <c r="I11" s="145"/>
      <c r="J11" s="145"/>
      <c r="K11" s="145"/>
      <c r="L11" s="145"/>
    </row>
    <row r="12" spans="1:14" ht="22.5" customHeight="1" x14ac:dyDescent="0.3">
      <c r="A12" s="20">
        <f t="shared" ref="A12:A53" si="0">A11+1</f>
        <v>3</v>
      </c>
      <c r="B12" s="164" t="str">
        <f>IF('NM Bookings'!$B8=0,"",'NM Bookings'!$B8)</f>
        <v/>
      </c>
      <c r="C12" s="165"/>
      <c r="D12" s="21" t="str">
        <f>IF('NM Bookings'!$D8=0,"",'NM Bookings'!$D8)</f>
        <v/>
      </c>
      <c r="E12" s="20" t="str">
        <f>IF('NM Bookings'!$F8=0,"",'NM Bookings'!$F8)</f>
        <v/>
      </c>
      <c r="F12" s="22" t="str">
        <f>IF('NM Bookings'!$K8=0,"",'NM Bookings'!$K8)</f>
        <v/>
      </c>
      <c r="G12" s="145"/>
      <c r="H12" s="145"/>
      <c r="I12" s="145"/>
      <c r="J12" s="145"/>
      <c r="K12" s="145"/>
      <c r="L12" s="145"/>
    </row>
    <row r="13" spans="1:14" ht="22.5" customHeight="1" x14ac:dyDescent="0.3">
      <c r="A13" s="20">
        <f t="shared" si="0"/>
        <v>4</v>
      </c>
      <c r="B13" s="164" t="str">
        <f>IF('NM Bookings'!$B9=0,"",'NM Bookings'!$B9)</f>
        <v/>
      </c>
      <c r="C13" s="165"/>
      <c r="D13" s="21" t="str">
        <f>IF('NM Bookings'!$D9=0,"",'NM Bookings'!$D9)</f>
        <v/>
      </c>
      <c r="E13" s="20" t="str">
        <f>IF('NM Bookings'!$F9=0,"",'NM Bookings'!$F9)</f>
        <v/>
      </c>
      <c r="F13" s="22" t="str">
        <f>IF('NM Bookings'!$K9=0,"",'NM Bookings'!$K9)</f>
        <v/>
      </c>
      <c r="G13" s="145"/>
      <c r="H13" s="145"/>
      <c r="I13" s="145"/>
      <c r="J13" s="145"/>
      <c r="K13" s="145"/>
      <c r="L13" s="145"/>
    </row>
    <row r="14" spans="1:14" ht="22.5" customHeight="1" x14ac:dyDescent="0.3">
      <c r="A14" s="20">
        <f t="shared" si="0"/>
        <v>5</v>
      </c>
      <c r="B14" s="164" t="str">
        <f>IF('NM Bookings'!$B10=0,"",'NM Bookings'!$B10)</f>
        <v/>
      </c>
      <c r="C14" s="165"/>
      <c r="D14" s="21" t="str">
        <f>IF('NM Bookings'!$D10=0,"",'NM Bookings'!$D10)</f>
        <v/>
      </c>
      <c r="E14" s="20" t="str">
        <f>IF('NM Bookings'!$F10=0,"",'NM Bookings'!$F10)</f>
        <v/>
      </c>
      <c r="F14" s="22" t="str">
        <f>IF('NM Bookings'!$K10=0,"",'NM Bookings'!$K10)</f>
        <v/>
      </c>
      <c r="G14" s="145"/>
      <c r="H14" s="145"/>
      <c r="I14" s="145"/>
      <c r="J14" s="145"/>
      <c r="K14" s="145"/>
      <c r="L14" s="145"/>
    </row>
    <row r="15" spans="1:14" ht="22.5" customHeight="1" x14ac:dyDescent="0.3">
      <c r="A15" s="20">
        <f t="shared" si="0"/>
        <v>6</v>
      </c>
      <c r="B15" s="164" t="str">
        <f>IF('NM Bookings'!$B11=0,"",'NM Bookings'!$B11)</f>
        <v/>
      </c>
      <c r="C15" s="165"/>
      <c r="D15" s="21" t="str">
        <f>IF('NM Bookings'!$D11=0,"",'NM Bookings'!$D11)</f>
        <v/>
      </c>
      <c r="E15" s="20" t="str">
        <f>IF('NM Bookings'!$F11=0,"",'NM Bookings'!$F11)</f>
        <v/>
      </c>
      <c r="F15" s="22" t="str">
        <f>IF('NM Bookings'!$K11=0,"",'NM Bookings'!$K11)</f>
        <v/>
      </c>
      <c r="G15" s="145"/>
      <c r="H15" s="145"/>
      <c r="I15" s="145"/>
      <c r="J15" s="145"/>
      <c r="K15" s="145"/>
      <c r="L15" s="145"/>
    </row>
    <row r="16" spans="1:14" ht="22.5" customHeight="1" x14ac:dyDescent="0.3">
      <c r="A16" s="20">
        <f t="shared" si="0"/>
        <v>7</v>
      </c>
      <c r="B16" s="164" t="str">
        <f>IF('NM Bookings'!$B12=0,"",'NM Bookings'!$B12)</f>
        <v/>
      </c>
      <c r="C16" s="165"/>
      <c r="D16" s="21" t="str">
        <f>IF('NM Bookings'!$D12=0,"",'NM Bookings'!$D12)</f>
        <v/>
      </c>
      <c r="E16" s="20" t="str">
        <f>IF('NM Bookings'!$F12=0,"",'NM Bookings'!$F12)</f>
        <v/>
      </c>
      <c r="F16" s="22" t="str">
        <f>IF('NM Bookings'!$K12=0,"",'NM Bookings'!$K12)</f>
        <v/>
      </c>
      <c r="G16" s="145"/>
      <c r="H16" s="145"/>
      <c r="I16" s="145"/>
      <c r="J16" s="145"/>
      <c r="K16" s="145"/>
      <c r="L16" s="145"/>
    </row>
    <row r="17" spans="1:12" ht="22.5" customHeight="1" x14ac:dyDescent="0.3">
      <c r="A17" s="20">
        <f t="shared" si="0"/>
        <v>8</v>
      </c>
      <c r="B17" s="164" t="str">
        <f>IF('NM Bookings'!$B13=0,"",'NM Bookings'!$B13)</f>
        <v/>
      </c>
      <c r="C17" s="165"/>
      <c r="D17" s="21" t="str">
        <f>IF('NM Bookings'!$D12=0,"",'NM Bookings'!$D12)</f>
        <v/>
      </c>
      <c r="E17" s="20" t="str">
        <f>IF('NM Bookings'!$F13=0,"",'NM Bookings'!$F13)</f>
        <v/>
      </c>
      <c r="F17" s="22" t="str">
        <f>IF('NM Bookings'!$K12=0,"",'NM Bookings'!$K12)</f>
        <v/>
      </c>
      <c r="G17" s="145"/>
      <c r="H17" s="145"/>
      <c r="I17" s="145"/>
      <c r="J17" s="145"/>
      <c r="K17" s="145"/>
      <c r="L17" s="145"/>
    </row>
    <row r="18" spans="1:12" ht="22.5" customHeight="1" x14ac:dyDescent="0.3">
      <c r="A18" s="20">
        <f t="shared" si="0"/>
        <v>9</v>
      </c>
      <c r="B18" s="164" t="str">
        <f>IF('NM Bookings'!$B13=0,"",'NM Bookings'!$B13)</f>
        <v/>
      </c>
      <c r="C18" s="165"/>
      <c r="D18" s="21" t="str">
        <f>IF('NM Bookings'!$D13=0,"",'NM Bookings'!$D13)</f>
        <v/>
      </c>
      <c r="E18" s="20" t="str">
        <f>IF('NM Bookings'!$F13=0,"",'NM Bookings'!$F13)</f>
        <v/>
      </c>
      <c r="F18" s="22" t="str">
        <f>IF('NM Bookings'!$K13=0,"",'NM Bookings'!$K13)</f>
        <v/>
      </c>
      <c r="G18" s="145"/>
      <c r="H18" s="145"/>
      <c r="I18" s="145"/>
      <c r="J18" s="145"/>
      <c r="K18" s="145"/>
      <c r="L18" s="145"/>
    </row>
    <row r="19" spans="1:12" ht="22.5" customHeight="1" x14ac:dyDescent="0.3">
      <c r="A19" s="20">
        <f t="shared" si="0"/>
        <v>10</v>
      </c>
      <c r="B19" s="164" t="str">
        <f>IF('NM Bookings'!$B14=0,"",'NM Bookings'!$B14)</f>
        <v/>
      </c>
      <c r="C19" s="165"/>
      <c r="D19" s="21" t="str">
        <f>IF('NM Bookings'!$D14=0,"",'NM Bookings'!$D14)</f>
        <v/>
      </c>
      <c r="E19" s="20" t="str">
        <f>IF('NM Bookings'!$F14=0,"",'NM Bookings'!$F14)</f>
        <v/>
      </c>
      <c r="F19" s="22" t="str">
        <f>IF('NM Bookings'!$K14=0,"",'NM Bookings'!$K14)</f>
        <v/>
      </c>
      <c r="G19" s="145"/>
      <c r="H19" s="145"/>
      <c r="I19" s="145"/>
      <c r="J19" s="145"/>
      <c r="K19" s="145"/>
      <c r="L19" s="145"/>
    </row>
    <row r="20" spans="1:12" ht="22.5" customHeight="1" x14ac:dyDescent="0.3">
      <c r="A20" s="20">
        <f t="shared" si="0"/>
        <v>11</v>
      </c>
      <c r="B20" s="164" t="str">
        <f>IF('NM Bookings'!$B15=0,"",'NM Bookings'!$B15)</f>
        <v/>
      </c>
      <c r="C20" s="165"/>
      <c r="D20" s="21" t="str">
        <f>IF('NM Bookings'!$D15=0,"",'NM Bookings'!$D15)</f>
        <v/>
      </c>
      <c r="E20" s="20" t="str">
        <f>IF('NM Bookings'!$F15=0,"",'NM Bookings'!$F15)</f>
        <v/>
      </c>
      <c r="F20" s="22" t="str">
        <f>IF('NM Bookings'!$K15=0,"",'NM Bookings'!$K15)</f>
        <v/>
      </c>
      <c r="G20" s="145"/>
      <c r="H20" s="145"/>
      <c r="I20" s="145"/>
      <c r="J20" s="145"/>
      <c r="K20" s="145"/>
      <c r="L20" s="145"/>
    </row>
    <row r="21" spans="1:12" ht="22.5" customHeight="1" x14ac:dyDescent="0.3">
      <c r="A21" s="20">
        <f t="shared" si="0"/>
        <v>12</v>
      </c>
      <c r="B21" s="164" t="str">
        <f>IF('NM Bookings'!$B16=0,"",'NM Bookings'!$B16)</f>
        <v/>
      </c>
      <c r="C21" s="165"/>
      <c r="D21" s="21" t="str">
        <f>IF('NM Bookings'!$D16=0,"",'NM Bookings'!$D16)</f>
        <v/>
      </c>
      <c r="E21" s="20" t="str">
        <f>IF('NM Bookings'!$F16=0,"",'NM Bookings'!$F16)</f>
        <v/>
      </c>
      <c r="F21" s="22" t="str">
        <f>IF('NM Bookings'!$K16=0,"",'NM Bookings'!$K16)</f>
        <v/>
      </c>
      <c r="G21" s="145"/>
      <c r="H21" s="145"/>
      <c r="I21" s="145"/>
      <c r="J21" s="145"/>
      <c r="K21" s="145"/>
      <c r="L21" s="145"/>
    </row>
    <row r="22" spans="1:12" ht="22.5" customHeight="1" x14ac:dyDescent="0.3">
      <c r="A22" s="20">
        <f t="shared" si="0"/>
        <v>13</v>
      </c>
      <c r="B22" s="164" t="str">
        <f>IF('NM Bookings'!$B17=0,"",'NM Bookings'!$B17)</f>
        <v/>
      </c>
      <c r="C22" s="165"/>
      <c r="D22" s="21" t="str">
        <f>IF('NM Bookings'!$D17=0,"",'NM Bookings'!$D17)</f>
        <v/>
      </c>
      <c r="E22" s="20" t="str">
        <f>IF('NM Bookings'!$F17=0,"",'NM Bookings'!$F17)</f>
        <v/>
      </c>
      <c r="F22" s="22" t="str">
        <f>IF('NM Bookings'!$K17=0,"",'NM Bookings'!$K17)</f>
        <v/>
      </c>
      <c r="G22" s="145"/>
      <c r="H22" s="145"/>
      <c r="I22" s="145"/>
      <c r="J22" s="145"/>
      <c r="K22" s="145"/>
      <c r="L22" s="145"/>
    </row>
    <row r="23" spans="1:12" ht="19.95" customHeight="1" x14ac:dyDescent="0.3">
      <c r="A23" s="5" t="s">
        <v>188</v>
      </c>
    </row>
    <row r="24" spans="1:12" ht="16.95" customHeight="1" x14ac:dyDescent="0.3">
      <c r="A24" t="s">
        <v>189</v>
      </c>
    </row>
    <row r="25" spans="1:12" x14ac:dyDescent="0.3">
      <c r="A25" s="166" t="s">
        <v>190</v>
      </c>
      <c r="B25" s="167"/>
      <c r="C25" s="160"/>
      <c r="D25" s="168" t="s">
        <v>191</v>
      </c>
      <c r="E25" s="160"/>
      <c r="F25" s="170" t="s">
        <v>192</v>
      </c>
      <c r="G25" s="152"/>
      <c r="H25" s="153"/>
      <c r="I25" s="168" t="s">
        <v>191</v>
      </c>
      <c r="J25" s="152"/>
      <c r="K25" s="153"/>
    </row>
    <row r="26" spans="1:12" ht="22.95" customHeight="1" x14ac:dyDescent="0.3">
      <c r="A26" s="166"/>
      <c r="B26" s="167"/>
      <c r="C26" s="161"/>
      <c r="D26" s="168"/>
      <c r="E26" s="161"/>
      <c r="F26" s="170"/>
      <c r="G26" s="154"/>
      <c r="H26" s="155"/>
      <c r="I26" s="168"/>
      <c r="J26" s="154"/>
      <c r="K26" s="155"/>
    </row>
    <row r="27" spans="1:12" ht="22.5" customHeight="1" x14ac:dyDescent="0.3">
      <c r="A27" s="20">
        <f>A22+1</f>
        <v>14</v>
      </c>
      <c r="B27" s="164" t="str">
        <f>IF('NM Bookings'!$B18=0,"",'NM Bookings'!$B18)</f>
        <v/>
      </c>
      <c r="C27" s="165"/>
      <c r="D27" s="21" t="str">
        <f>IF('NM Bookings'!$D18=0,"",'NM Bookings'!$D18)</f>
        <v/>
      </c>
      <c r="E27" s="20" t="str">
        <f>IF('NM Bookings'!$F18=0,"",'NM Bookings'!$F18)</f>
        <v/>
      </c>
      <c r="F27" s="22" t="str">
        <f>IF('NM Bookings'!$K18=0,"",'NM Bookings'!$K18)</f>
        <v/>
      </c>
      <c r="G27" s="145"/>
      <c r="H27" s="145"/>
      <c r="I27" s="145"/>
      <c r="J27" s="145"/>
      <c r="K27" s="145"/>
      <c r="L27" s="145"/>
    </row>
    <row r="28" spans="1:12" ht="22.5" customHeight="1" x14ac:dyDescent="0.3">
      <c r="A28" s="20">
        <f>A27+1</f>
        <v>15</v>
      </c>
      <c r="B28" s="164" t="str">
        <f>IF('NM Bookings'!$B19=0,"",'NM Bookings'!$B19)</f>
        <v/>
      </c>
      <c r="C28" s="165"/>
      <c r="D28" s="21" t="str">
        <f>IF('NM Bookings'!$D19=0,"",'NM Bookings'!$D19)</f>
        <v/>
      </c>
      <c r="E28" s="20" t="str">
        <f>IF('NM Bookings'!$F19=0,"",'NM Bookings'!$F19)</f>
        <v/>
      </c>
      <c r="F28" s="22" t="str">
        <f>IF('NM Bookings'!$K19=0,"",'NM Bookings'!$K19)</f>
        <v/>
      </c>
      <c r="G28" s="145"/>
      <c r="H28" s="145"/>
      <c r="I28" s="145"/>
      <c r="J28" s="145"/>
      <c r="K28" s="145"/>
      <c r="L28" s="145"/>
    </row>
    <row r="29" spans="1:12" ht="22.5" customHeight="1" x14ac:dyDescent="0.3">
      <c r="A29" s="20">
        <f t="shared" si="0"/>
        <v>16</v>
      </c>
      <c r="B29" s="164" t="str">
        <f>IF('NM Bookings'!$B20=0,"",'NM Bookings'!$B20)</f>
        <v/>
      </c>
      <c r="C29" s="165"/>
      <c r="D29" s="21" t="str">
        <f>IF('NM Bookings'!$D20=0,"",'NM Bookings'!$D20)</f>
        <v/>
      </c>
      <c r="E29" s="20" t="str">
        <f>IF('NM Bookings'!$F20=0,"",'NM Bookings'!$F20)</f>
        <v/>
      </c>
      <c r="F29" s="22" t="str">
        <f>IF('NM Bookings'!$K20=0,"",'NM Bookings'!$K20)</f>
        <v/>
      </c>
      <c r="G29" s="145"/>
      <c r="H29" s="145"/>
      <c r="I29" s="145"/>
      <c r="J29" s="145"/>
      <c r="K29" s="145"/>
      <c r="L29" s="145"/>
    </row>
    <row r="30" spans="1:12" ht="22.5" customHeight="1" x14ac:dyDescent="0.3">
      <c r="A30" s="20">
        <f t="shared" si="0"/>
        <v>17</v>
      </c>
      <c r="B30" s="164" t="str">
        <f>IF('NM Bookings'!$B21=0,"",'NM Bookings'!$B21)</f>
        <v/>
      </c>
      <c r="C30" s="165"/>
      <c r="D30" s="21" t="str">
        <f>IF('NM Bookings'!$D21=0,"",'NM Bookings'!$D21)</f>
        <v/>
      </c>
      <c r="E30" s="20" t="str">
        <f>IF('NM Bookings'!$F21=0,"",'NM Bookings'!$F21)</f>
        <v/>
      </c>
      <c r="F30" s="22" t="str">
        <f>IF('NM Bookings'!$K21=0,"",'NM Bookings'!$K21)</f>
        <v/>
      </c>
      <c r="G30" s="145"/>
      <c r="H30" s="145"/>
      <c r="I30" s="145"/>
      <c r="J30" s="145"/>
      <c r="K30" s="145"/>
      <c r="L30" s="145"/>
    </row>
    <row r="31" spans="1:12" ht="22.5" customHeight="1" x14ac:dyDescent="0.3">
      <c r="A31" s="20">
        <f t="shared" si="0"/>
        <v>18</v>
      </c>
      <c r="B31" s="164" t="str">
        <f>IF('NM Bookings'!$B22=0,"",'NM Bookings'!$B22)</f>
        <v/>
      </c>
      <c r="C31" s="165"/>
      <c r="D31" s="21" t="str">
        <f>IF('NM Bookings'!$D22=0,"",'NM Bookings'!$D22)</f>
        <v/>
      </c>
      <c r="E31" s="20" t="str">
        <f>IF('NM Bookings'!$F22=0,"",'NM Bookings'!$F22)</f>
        <v/>
      </c>
      <c r="F31" s="22" t="str">
        <f>IF('NM Bookings'!$K22=0,"",'NM Bookings'!$K22)</f>
        <v/>
      </c>
      <c r="G31" s="145"/>
      <c r="H31" s="145"/>
      <c r="I31" s="145"/>
      <c r="J31" s="145"/>
      <c r="K31" s="145"/>
      <c r="L31" s="145"/>
    </row>
    <row r="32" spans="1:12" ht="22.5" customHeight="1" x14ac:dyDescent="0.3">
      <c r="A32" s="20">
        <f t="shared" si="0"/>
        <v>19</v>
      </c>
      <c r="B32" s="164" t="str">
        <f>IF('NM Bookings'!$B23=0,"",'NM Bookings'!$B23)</f>
        <v/>
      </c>
      <c r="C32" s="165"/>
      <c r="D32" s="21" t="str">
        <f>IF('NM Bookings'!$D23=0,"",'NM Bookings'!$D23)</f>
        <v/>
      </c>
      <c r="E32" s="20" t="str">
        <f>IF('NM Bookings'!$F23=0,"",'NM Bookings'!$F23)</f>
        <v/>
      </c>
      <c r="F32" s="22" t="str">
        <f>IF('NM Bookings'!$K23=0,"",'NM Bookings'!$K23)</f>
        <v/>
      </c>
      <c r="G32" s="145"/>
      <c r="H32" s="145"/>
      <c r="I32" s="145"/>
      <c r="J32" s="145"/>
      <c r="K32" s="145"/>
      <c r="L32" s="145"/>
    </row>
    <row r="33" spans="1:12" ht="22.5" customHeight="1" x14ac:dyDescent="0.3">
      <c r="A33" s="20">
        <f t="shared" si="0"/>
        <v>20</v>
      </c>
      <c r="B33" s="164" t="str">
        <f>IF('NM Bookings'!$B24=0,"",'NM Bookings'!$B24)</f>
        <v/>
      </c>
      <c r="C33" s="165"/>
      <c r="D33" s="21" t="str">
        <f>IF('NM Bookings'!$D24=0,"",'NM Bookings'!$D24)</f>
        <v/>
      </c>
      <c r="E33" s="20" t="str">
        <f>IF('NM Bookings'!$F24=0,"",'NM Bookings'!$F24)</f>
        <v/>
      </c>
      <c r="F33" s="22" t="str">
        <f>IF('NM Bookings'!$K24=0,"",'NM Bookings'!$K24)</f>
        <v/>
      </c>
      <c r="G33" s="145"/>
      <c r="H33" s="145"/>
      <c r="I33" s="145"/>
      <c r="J33" s="145"/>
      <c r="K33" s="145"/>
      <c r="L33" s="145"/>
    </row>
    <row r="34" spans="1:12" ht="22.5" customHeight="1" x14ac:dyDescent="0.3">
      <c r="A34" s="20">
        <f t="shared" si="0"/>
        <v>21</v>
      </c>
      <c r="B34" s="164" t="str">
        <f>IF('NM Bookings'!$B25=0,"",'NM Bookings'!$B25)</f>
        <v/>
      </c>
      <c r="C34" s="165"/>
      <c r="D34" s="21" t="str">
        <f>IF('NM Bookings'!$D25=0,"",'NM Bookings'!$D25)</f>
        <v/>
      </c>
      <c r="E34" s="20" t="str">
        <f>IF('NM Bookings'!$F25=0,"",'NM Bookings'!$F25)</f>
        <v/>
      </c>
      <c r="F34" s="22" t="str">
        <f>IF('NM Bookings'!$K25=0,"",'NM Bookings'!$K25)</f>
        <v/>
      </c>
      <c r="G34" s="145"/>
      <c r="H34" s="145"/>
      <c r="I34" s="145"/>
      <c r="J34" s="145"/>
      <c r="K34" s="145"/>
      <c r="L34" s="145"/>
    </row>
    <row r="35" spans="1:12" ht="22.5" customHeight="1" x14ac:dyDescent="0.3">
      <c r="A35" s="20">
        <f t="shared" si="0"/>
        <v>22</v>
      </c>
      <c r="B35" s="164" t="str">
        <f>IF('NM Bookings'!$B26=0,"",'NM Bookings'!$B26)</f>
        <v/>
      </c>
      <c r="C35" s="165"/>
      <c r="D35" s="21" t="str">
        <f>IF('NM Bookings'!$D26=0,"",'NM Bookings'!$D26)</f>
        <v/>
      </c>
      <c r="E35" s="20" t="str">
        <f>IF('NM Bookings'!$F26=0,"",'NM Bookings'!$F26)</f>
        <v/>
      </c>
      <c r="F35" s="22" t="str">
        <f>IF('NM Bookings'!$K26=0,"",'NM Bookings'!$K26)</f>
        <v/>
      </c>
      <c r="G35" s="145"/>
      <c r="H35" s="145"/>
      <c r="I35" s="145"/>
      <c r="J35" s="145"/>
      <c r="K35" s="145"/>
      <c r="L35" s="145"/>
    </row>
    <row r="36" spans="1:12" ht="22.5" customHeight="1" x14ac:dyDescent="0.3">
      <c r="A36" s="20">
        <f t="shared" si="0"/>
        <v>23</v>
      </c>
      <c r="B36" s="164" t="str">
        <f>IF('NM Bookings'!$B27=0,"",'NM Bookings'!$B27)</f>
        <v/>
      </c>
      <c r="C36" s="165"/>
      <c r="D36" s="21" t="str">
        <f>IF('NM Bookings'!$D27=0,"",'NM Bookings'!$D27)</f>
        <v/>
      </c>
      <c r="E36" s="20" t="str">
        <f>IF('NM Bookings'!$F27=0,"",'NM Bookings'!$F27)</f>
        <v/>
      </c>
      <c r="F36" s="22" t="str">
        <f>IF('NM Bookings'!$K27=0,"",'NM Bookings'!$K27)</f>
        <v/>
      </c>
      <c r="G36" s="145"/>
      <c r="H36" s="145"/>
      <c r="I36" s="145"/>
      <c r="J36" s="145"/>
      <c r="K36" s="145"/>
      <c r="L36" s="145"/>
    </row>
    <row r="37" spans="1:12" ht="22.5" customHeight="1" x14ac:dyDescent="0.3">
      <c r="A37" s="20">
        <f t="shared" si="0"/>
        <v>24</v>
      </c>
      <c r="B37" s="164" t="str">
        <f>IF('NM Bookings'!$B28=0,"",'NM Bookings'!$B28)</f>
        <v/>
      </c>
      <c r="C37" s="165"/>
      <c r="D37" s="21" t="str">
        <f>IF('NM Bookings'!$D28=0,"",'NM Bookings'!$D28)</f>
        <v/>
      </c>
      <c r="E37" s="20" t="str">
        <f>IF('NM Bookings'!$F28=0,"",'NM Bookings'!$F28)</f>
        <v/>
      </c>
      <c r="F37" s="22" t="str">
        <f>IF('NM Bookings'!$K28=0,"",'NM Bookings'!$K28)</f>
        <v/>
      </c>
      <c r="G37" s="145"/>
      <c r="H37" s="145"/>
      <c r="I37" s="145"/>
      <c r="J37" s="145"/>
      <c r="K37" s="145"/>
      <c r="L37" s="145"/>
    </row>
    <row r="38" spans="1:12" ht="22.5" customHeight="1" x14ac:dyDescent="0.3">
      <c r="A38" s="20">
        <f t="shared" si="0"/>
        <v>25</v>
      </c>
      <c r="B38" s="164" t="str">
        <f>IF('NM Bookings'!$B29=0,"",'NM Bookings'!$B29)</f>
        <v/>
      </c>
      <c r="C38" s="165"/>
      <c r="D38" s="21" t="str">
        <f>IF('NM Bookings'!$D29=0,"",'NM Bookings'!$D29)</f>
        <v/>
      </c>
      <c r="E38" s="20" t="str">
        <f>IF('NM Bookings'!$F29=0,"",'NM Bookings'!$F29)</f>
        <v/>
      </c>
      <c r="F38" s="22" t="str">
        <f>IF('NM Bookings'!$K29=0,"",'NM Bookings'!$K29)</f>
        <v/>
      </c>
      <c r="G38" s="145"/>
      <c r="H38" s="145"/>
      <c r="I38" s="145"/>
      <c r="J38" s="145"/>
      <c r="K38" s="145"/>
      <c r="L38" s="145"/>
    </row>
    <row r="39" spans="1:12" ht="22.5" customHeight="1" x14ac:dyDescent="0.3">
      <c r="A39" s="20">
        <f t="shared" si="0"/>
        <v>26</v>
      </c>
      <c r="B39" s="164" t="str">
        <f>IF('NM Bookings'!$B30=0,"",'NM Bookings'!$B30)</f>
        <v/>
      </c>
      <c r="C39" s="165"/>
      <c r="D39" s="21" t="str">
        <f>IF('NM Bookings'!$D30=0,"",'NM Bookings'!$D30)</f>
        <v/>
      </c>
      <c r="E39" s="20" t="str">
        <f>IF('NM Bookings'!$F30=0,"",'NM Bookings'!$F30)</f>
        <v/>
      </c>
      <c r="F39" s="22" t="str">
        <f>IF('NM Bookings'!$K30=0,"",'NM Bookings'!$K30)</f>
        <v/>
      </c>
      <c r="G39" s="145"/>
      <c r="H39" s="145"/>
      <c r="I39" s="145"/>
      <c r="J39" s="145"/>
      <c r="K39" s="145"/>
      <c r="L39" s="145"/>
    </row>
    <row r="40" spans="1:12" ht="22.5" customHeight="1" x14ac:dyDescent="0.3">
      <c r="A40" s="20">
        <f t="shared" si="0"/>
        <v>27</v>
      </c>
      <c r="B40" s="164" t="str">
        <f>IF('NM Bookings'!$B31=0,"",'NM Bookings'!$B31)</f>
        <v/>
      </c>
      <c r="C40" s="165"/>
      <c r="D40" s="21" t="str">
        <f>IF('NM Bookings'!$D31=0,"",'NM Bookings'!$D31)</f>
        <v/>
      </c>
      <c r="E40" s="20" t="str">
        <f>IF('NM Bookings'!$F31=0,"",'NM Bookings'!$F31)</f>
        <v/>
      </c>
      <c r="F40" s="22" t="str">
        <f>IF('NM Bookings'!$K31=0,"",'NM Bookings'!$K31)</f>
        <v/>
      </c>
      <c r="G40" s="145"/>
      <c r="H40" s="145"/>
      <c r="I40" s="145"/>
      <c r="J40" s="145"/>
      <c r="K40" s="145"/>
      <c r="L40" s="145"/>
    </row>
    <row r="41" spans="1:12" ht="22.5" customHeight="1" x14ac:dyDescent="0.3">
      <c r="A41" s="20">
        <f t="shared" si="0"/>
        <v>28</v>
      </c>
      <c r="B41" s="164" t="str">
        <f>IF('NM Bookings'!$B32=0,"",'NM Bookings'!$B32)</f>
        <v/>
      </c>
      <c r="C41" s="165"/>
      <c r="D41" s="21" t="str">
        <f>IF('NM Bookings'!$D32=0,"",'NM Bookings'!$D32)</f>
        <v/>
      </c>
      <c r="E41" s="20" t="str">
        <f>IF('NM Bookings'!$F32=0,"",'NM Bookings'!$F32)</f>
        <v/>
      </c>
      <c r="F41" s="22" t="str">
        <f>IF('NM Bookings'!$K32=0,"",'NM Bookings'!$K32)</f>
        <v/>
      </c>
      <c r="G41" s="145"/>
      <c r="H41" s="145"/>
      <c r="I41" s="145"/>
      <c r="J41" s="145"/>
      <c r="K41" s="145"/>
      <c r="L41" s="145"/>
    </row>
    <row r="42" spans="1:12" ht="22.5" customHeight="1" x14ac:dyDescent="0.3">
      <c r="A42" s="20">
        <f t="shared" si="0"/>
        <v>29</v>
      </c>
      <c r="B42" s="164" t="str">
        <f>IF('NM Bookings'!$B33=0,"",'NM Bookings'!$B33)</f>
        <v/>
      </c>
      <c r="C42" s="165"/>
      <c r="D42" s="21" t="str">
        <f>IF('NM Bookings'!$D33=0,"",'NM Bookings'!$D33)</f>
        <v/>
      </c>
      <c r="E42" s="20" t="str">
        <f>IF('NM Bookings'!$F33=0,"",'NM Bookings'!$F33)</f>
        <v/>
      </c>
      <c r="F42" s="22" t="str">
        <f>IF('NM Bookings'!$K33=0,"",'NM Bookings'!$K33)</f>
        <v/>
      </c>
      <c r="G42" s="145"/>
      <c r="H42" s="145"/>
      <c r="I42" s="145"/>
      <c r="J42" s="145"/>
      <c r="K42" s="145"/>
      <c r="L42" s="145"/>
    </row>
    <row r="43" spans="1:12" ht="22.5" customHeight="1" x14ac:dyDescent="0.3">
      <c r="A43" s="20">
        <f t="shared" si="0"/>
        <v>30</v>
      </c>
      <c r="B43" s="164" t="str">
        <f>IF('NM Bookings'!$B34=0,"",'NM Bookings'!$B34)</f>
        <v/>
      </c>
      <c r="C43" s="165"/>
      <c r="D43" s="21" t="str">
        <f>IF('NM Bookings'!$D34=0,"",'NM Bookings'!$D34)</f>
        <v/>
      </c>
      <c r="E43" s="20" t="str">
        <f>IF('NM Bookings'!$F34=0,"",'NM Bookings'!$F34)</f>
        <v/>
      </c>
      <c r="F43" s="22" t="str">
        <f>IF('NM Bookings'!$K34=0,"",'NM Bookings'!$K34)</f>
        <v/>
      </c>
      <c r="G43" s="145"/>
      <c r="H43" s="145"/>
      <c r="I43" s="145"/>
      <c r="J43" s="145"/>
      <c r="K43" s="145"/>
      <c r="L43" s="145"/>
    </row>
    <row r="44" spans="1:12" ht="22.5" customHeight="1" x14ac:dyDescent="0.3">
      <c r="A44" s="20">
        <f t="shared" si="0"/>
        <v>31</v>
      </c>
      <c r="B44" s="164" t="str">
        <f>IF('NM Bookings'!$B35=0,"",'NM Bookings'!$B35)</f>
        <v/>
      </c>
      <c r="C44" s="165"/>
      <c r="D44" s="21" t="str">
        <f>IF('NM Bookings'!$D35=0,"",'NM Bookings'!$D35)</f>
        <v/>
      </c>
      <c r="E44" s="20" t="str">
        <f>IF('NM Bookings'!$F35=0,"",'NM Bookings'!$F35)</f>
        <v/>
      </c>
      <c r="F44" s="22" t="str">
        <f>IF('NM Bookings'!$K35=0,"",'NM Bookings'!$K35)</f>
        <v/>
      </c>
      <c r="G44" s="145"/>
      <c r="H44" s="145"/>
      <c r="I44" s="145"/>
      <c r="J44" s="145"/>
      <c r="K44" s="145"/>
      <c r="L44" s="145"/>
    </row>
    <row r="45" spans="1:12" ht="22.5" customHeight="1" x14ac:dyDescent="0.3">
      <c r="A45" s="20">
        <f t="shared" si="0"/>
        <v>32</v>
      </c>
      <c r="B45" s="164" t="str">
        <f>IF('NM Bookings'!$B36=0,"",'NM Bookings'!$B36)</f>
        <v/>
      </c>
      <c r="C45" s="165"/>
      <c r="D45" s="21" t="str">
        <f>IF('NM Bookings'!$D36=0,"",'NM Bookings'!$D36)</f>
        <v/>
      </c>
      <c r="E45" s="20" t="str">
        <f>IF('NM Bookings'!$F36=0,"",'NM Bookings'!$F36)</f>
        <v/>
      </c>
      <c r="F45" s="22" t="str">
        <f>IF('NM Bookings'!$K36=0,"",'NM Bookings'!$K36)</f>
        <v/>
      </c>
      <c r="G45" s="145"/>
      <c r="H45" s="145"/>
      <c r="I45" s="145"/>
      <c r="J45" s="145"/>
      <c r="K45" s="145"/>
      <c r="L45" s="145"/>
    </row>
    <row r="46" spans="1:12" ht="22.5" customHeight="1" x14ac:dyDescent="0.3">
      <c r="A46" s="20">
        <f t="shared" si="0"/>
        <v>33</v>
      </c>
      <c r="B46" s="164" t="str">
        <f>IF('NM Bookings'!$B37=0,"",'NM Bookings'!$B37)</f>
        <v/>
      </c>
      <c r="C46" s="165"/>
      <c r="D46" s="21" t="str">
        <f>IF('NM Bookings'!$D37=0,"",'NM Bookings'!$D37)</f>
        <v/>
      </c>
      <c r="E46" s="20" t="str">
        <f>IF('NM Bookings'!$F37=0,"",'NM Bookings'!$F37)</f>
        <v/>
      </c>
      <c r="F46" s="22" t="str">
        <f>IF('NM Bookings'!$K37=0,"",'NM Bookings'!$K37)</f>
        <v/>
      </c>
      <c r="G46" s="145"/>
      <c r="H46" s="145"/>
      <c r="I46" s="145"/>
      <c r="J46" s="145"/>
      <c r="K46" s="145"/>
      <c r="L46" s="145"/>
    </row>
    <row r="47" spans="1:12" ht="22.5" customHeight="1" x14ac:dyDescent="0.3">
      <c r="A47" s="20">
        <f t="shared" si="0"/>
        <v>34</v>
      </c>
      <c r="B47" s="164" t="str">
        <f>IF('NM Bookings'!$B38=0,"",'NM Bookings'!$B38)</f>
        <v/>
      </c>
      <c r="C47" s="165"/>
      <c r="D47" s="21" t="str">
        <f>IF('NM Bookings'!$D38=0,"",'NM Bookings'!$D38)</f>
        <v/>
      </c>
      <c r="E47" s="20" t="str">
        <f>IF('NM Bookings'!$F38=0,"",'NM Bookings'!$F38)</f>
        <v/>
      </c>
      <c r="F47" s="22" t="str">
        <f>IF('NM Bookings'!$K38=0,"",'NM Bookings'!$K38)</f>
        <v/>
      </c>
      <c r="G47" s="145"/>
      <c r="H47" s="145"/>
      <c r="I47" s="145"/>
      <c r="J47" s="145"/>
      <c r="K47" s="145"/>
      <c r="L47" s="145"/>
    </row>
    <row r="48" spans="1:12" ht="22.5" customHeight="1" x14ac:dyDescent="0.3">
      <c r="A48" s="20">
        <f t="shared" si="0"/>
        <v>35</v>
      </c>
      <c r="B48" s="164" t="str">
        <f>IF('NM Bookings'!$B39=0,"",'NM Bookings'!$B39)</f>
        <v/>
      </c>
      <c r="C48" s="165"/>
      <c r="D48" s="21" t="str">
        <f>IF('NM Bookings'!$D39=0,"",'NM Bookings'!$D39)</f>
        <v/>
      </c>
      <c r="E48" s="20" t="str">
        <f>IF('NM Bookings'!$F39=0,"",'NM Bookings'!$F39)</f>
        <v/>
      </c>
      <c r="F48" s="22" t="str">
        <f>IF('NM Bookings'!$K39=0,"",'NM Bookings'!$K39)</f>
        <v/>
      </c>
      <c r="G48" s="145"/>
      <c r="H48" s="145"/>
      <c r="I48" s="145"/>
      <c r="J48" s="145"/>
      <c r="K48" s="145"/>
      <c r="L48" s="145"/>
    </row>
    <row r="49" spans="1:12" ht="22.5" customHeight="1" x14ac:dyDescent="0.3">
      <c r="A49" s="20">
        <f t="shared" si="0"/>
        <v>36</v>
      </c>
      <c r="B49" s="164" t="str">
        <f>IF('NM Bookings'!$B40=0,"",'NM Bookings'!$B40)</f>
        <v/>
      </c>
      <c r="C49" s="165"/>
      <c r="D49" s="21" t="str">
        <f>IF('NM Bookings'!$D40=0,"",'NM Bookings'!$D40)</f>
        <v/>
      </c>
      <c r="E49" s="20" t="str">
        <f>IF('NM Bookings'!$F40=0,"",'NM Bookings'!$F40)</f>
        <v/>
      </c>
      <c r="F49" s="22" t="str">
        <f>IF('NM Bookings'!$K40=0,"",'NM Bookings'!$K40)</f>
        <v/>
      </c>
      <c r="G49" s="145"/>
      <c r="H49" s="145"/>
      <c r="I49" s="145"/>
      <c r="J49" s="145"/>
      <c r="K49" s="145"/>
      <c r="L49" s="145"/>
    </row>
    <row r="50" spans="1:12" ht="22.5" customHeight="1" x14ac:dyDescent="0.3">
      <c r="A50" s="20">
        <f t="shared" si="0"/>
        <v>37</v>
      </c>
      <c r="B50" s="164" t="str">
        <f>IF('NM Bookings'!$B41=0,"",'NM Bookings'!$B41)</f>
        <v/>
      </c>
      <c r="C50" s="165"/>
      <c r="D50" s="21" t="str">
        <f>IF('NM Bookings'!$D41=0,"",'NM Bookings'!$D41)</f>
        <v/>
      </c>
      <c r="E50" s="20" t="str">
        <f>IF('NM Bookings'!$F41=0,"",'NM Bookings'!$F41)</f>
        <v/>
      </c>
      <c r="F50" s="22" t="str">
        <f>IF('NM Bookings'!$K41=0,"",'NM Bookings'!$K41)</f>
        <v/>
      </c>
      <c r="G50" s="145"/>
      <c r="H50" s="145"/>
      <c r="I50" s="145"/>
      <c r="J50" s="145"/>
      <c r="K50" s="145"/>
      <c r="L50" s="145"/>
    </row>
    <row r="51" spans="1:12" ht="22.5" customHeight="1" x14ac:dyDescent="0.3">
      <c r="A51" s="20">
        <f t="shared" si="0"/>
        <v>38</v>
      </c>
      <c r="B51" s="164" t="str">
        <f>IF('NM Bookings'!$B42=0,"",'NM Bookings'!$B42)</f>
        <v/>
      </c>
      <c r="C51" s="165"/>
      <c r="D51" s="21" t="str">
        <f>IF('NM Bookings'!$D42=0,"",'NM Bookings'!$D42)</f>
        <v/>
      </c>
      <c r="E51" s="20" t="str">
        <f>IF('NM Bookings'!$F42=0,"",'NM Bookings'!$F42)</f>
        <v/>
      </c>
      <c r="F51" s="22" t="str">
        <f>IF('NM Bookings'!$K42=0,"",'NM Bookings'!$K42)</f>
        <v/>
      </c>
      <c r="G51" s="145"/>
      <c r="H51" s="145"/>
      <c r="I51" s="145"/>
      <c r="J51" s="145"/>
      <c r="K51" s="145"/>
      <c r="L51" s="145"/>
    </row>
    <row r="52" spans="1:12" ht="22.5" customHeight="1" x14ac:dyDescent="0.3">
      <c r="A52" s="20">
        <f t="shared" si="0"/>
        <v>39</v>
      </c>
      <c r="B52" s="164" t="str">
        <f>IF('NM Bookings'!$B43=0,"",'NM Bookings'!$B43)</f>
        <v/>
      </c>
      <c r="C52" s="165"/>
      <c r="D52" s="21" t="str">
        <f>IF('NM Bookings'!$D43=0,"",'NM Bookings'!$D43)</f>
        <v/>
      </c>
      <c r="E52" s="20" t="str">
        <f>IF('NM Bookings'!$F43=0,"",'NM Bookings'!$F43)</f>
        <v/>
      </c>
      <c r="F52" s="22" t="str">
        <f>IF('NM Bookings'!$K43=0,"",'NM Bookings'!$K43)</f>
        <v/>
      </c>
      <c r="G52" s="145"/>
      <c r="H52" s="145"/>
      <c r="I52" s="145"/>
      <c r="J52" s="145"/>
      <c r="K52" s="145"/>
      <c r="L52" s="145"/>
    </row>
    <row r="53" spans="1:12" ht="22.5" customHeight="1" x14ac:dyDescent="0.3">
      <c r="A53" s="20">
        <f t="shared" si="0"/>
        <v>40</v>
      </c>
      <c r="B53" s="164" t="str">
        <f>IF('NM Bookings'!$B44=0,"",'NM Bookings'!$B44)</f>
        <v/>
      </c>
      <c r="C53" s="165"/>
      <c r="D53" s="21" t="str">
        <f>IF('NM Bookings'!$D44=0,"",'NM Bookings'!$D44)</f>
        <v/>
      </c>
      <c r="E53" s="20" t="str">
        <f>IF('NM Bookings'!$F44=0,"",'NM Bookings'!$F44)</f>
        <v/>
      </c>
      <c r="F53" s="22" t="str">
        <f>IF('NM Bookings'!$K44=0,"",'NM Bookings'!$K44)</f>
        <v/>
      </c>
      <c r="G53" s="145"/>
      <c r="H53" s="145"/>
      <c r="I53" s="145"/>
      <c r="J53" s="145"/>
      <c r="K53" s="145"/>
      <c r="L53" s="145"/>
    </row>
    <row r="54" spans="1:12" ht="3" customHeight="1" x14ac:dyDescent="0.3"/>
    <row r="55" spans="1:12" x14ac:dyDescent="0.3">
      <c r="A55" s="5" t="s">
        <v>188</v>
      </c>
    </row>
    <row r="56" spans="1:12" x14ac:dyDescent="0.3">
      <c r="A56" t="s">
        <v>189</v>
      </c>
    </row>
    <row r="57" spans="1:12" x14ac:dyDescent="0.3">
      <c r="A57" s="166" t="s">
        <v>190</v>
      </c>
      <c r="B57" s="167"/>
      <c r="C57" s="160"/>
      <c r="D57" s="168" t="s">
        <v>191</v>
      </c>
      <c r="E57" s="160"/>
      <c r="F57" s="170" t="s">
        <v>192</v>
      </c>
      <c r="G57" s="152"/>
      <c r="H57" s="153"/>
      <c r="I57" s="168" t="s">
        <v>191</v>
      </c>
      <c r="J57" s="152"/>
      <c r="K57" s="153"/>
    </row>
    <row r="58" spans="1:12" x14ac:dyDescent="0.3">
      <c r="A58" s="166"/>
      <c r="B58" s="167"/>
      <c r="C58" s="161"/>
      <c r="D58" s="168"/>
      <c r="E58" s="161"/>
      <c r="F58" s="170"/>
      <c r="G58" s="154"/>
      <c r="H58" s="155"/>
      <c r="I58" s="168"/>
      <c r="J58" s="154"/>
      <c r="K58" s="155"/>
    </row>
    <row r="59" spans="1:12" x14ac:dyDescent="0.3">
      <c r="C59" t="s">
        <v>173</v>
      </c>
      <c r="G59" t="s">
        <v>174</v>
      </c>
      <c r="H59">
        <f>'Event Structure'!$D$2</f>
        <v>0</v>
      </c>
    </row>
    <row r="60" spans="1:12" x14ac:dyDescent="0.3">
      <c r="C60" t="s">
        <v>175</v>
      </c>
      <c r="G60" t="s">
        <v>176</v>
      </c>
      <c r="H60">
        <f>'Event Structure'!$D$4</f>
        <v>0</v>
      </c>
    </row>
    <row r="61" spans="1:12" x14ac:dyDescent="0.3">
      <c r="G61" t="s">
        <v>177</v>
      </c>
      <c r="H61" s="18">
        <f>'Event Structure'!$D$3</f>
        <v>0</v>
      </c>
      <c r="I61" s="2" t="s">
        <v>37</v>
      </c>
      <c r="J61" s="18">
        <f>'Event Structure'!$H$3</f>
        <v>0</v>
      </c>
    </row>
    <row r="62" spans="1:12" ht="15" customHeight="1" x14ac:dyDescent="0.3">
      <c r="A62" s="174" t="s">
        <v>197</v>
      </c>
      <c r="B62" s="174"/>
      <c r="C62" s="174"/>
      <c r="D62" s="174"/>
      <c r="E62" s="174"/>
      <c r="F62" s="174"/>
      <c r="G62" t="s">
        <v>179</v>
      </c>
      <c r="H62" s="2">
        <v>2</v>
      </c>
      <c r="I62" s="2" t="s">
        <v>180</v>
      </c>
      <c r="J62" s="19"/>
    </row>
    <row r="63" spans="1:12" ht="15" customHeight="1" x14ac:dyDescent="0.3">
      <c r="A63" s="174"/>
      <c r="B63" s="174"/>
      <c r="C63" s="174"/>
      <c r="D63" s="174"/>
      <c r="E63" s="174"/>
      <c r="F63" s="174"/>
    </row>
    <row r="64" spans="1:12" x14ac:dyDescent="0.3">
      <c r="A64" t="s">
        <v>182</v>
      </c>
    </row>
    <row r="65" spans="1:12" x14ac:dyDescent="0.3">
      <c r="A65" t="s">
        <v>183</v>
      </c>
    </row>
    <row r="66" spans="1:12" x14ac:dyDescent="0.3">
      <c r="A66" s="160"/>
      <c r="B66" s="146" t="s">
        <v>120</v>
      </c>
      <c r="C66" s="148"/>
      <c r="D66" s="141" t="s">
        <v>184</v>
      </c>
      <c r="E66" s="142" t="s">
        <v>124</v>
      </c>
      <c r="F66" s="142" t="s">
        <v>128</v>
      </c>
      <c r="G66" s="142" t="s">
        <v>185</v>
      </c>
      <c r="H66" s="142"/>
      <c r="I66" s="143"/>
      <c r="J66" s="146" t="s">
        <v>186</v>
      </c>
      <c r="K66" s="147"/>
      <c r="L66" s="148"/>
    </row>
    <row r="67" spans="1:12" x14ac:dyDescent="0.3">
      <c r="A67" s="161"/>
      <c r="B67" s="162"/>
      <c r="C67" s="163"/>
      <c r="D67" s="141"/>
      <c r="E67" s="142"/>
      <c r="F67" s="142"/>
      <c r="G67" s="142"/>
      <c r="H67" s="142"/>
      <c r="I67" s="143"/>
      <c r="J67" s="149" t="s">
        <v>193</v>
      </c>
      <c r="K67" s="150"/>
      <c r="L67" s="151"/>
    </row>
    <row r="68" spans="1:12" ht="22.5" customHeight="1" x14ac:dyDescent="0.3">
      <c r="A68" s="20">
        <f>A53+1</f>
        <v>41</v>
      </c>
      <c r="B68" s="164" t="str">
        <f>IF('NM Bookings'!$B45=0,"",'NM Bookings'!$B45)</f>
        <v/>
      </c>
      <c r="C68" s="165"/>
      <c r="D68" s="21" t="str">
        <f>IF('NM Bookings'!$D45=0,"",'NM Bookings'!$D45)</f>
        <v/>
      </c>
      <c r="E68" s="20" t="str">
        <f>IF('NM Bookings'!$F45=0,"",'NM Bookings'!$F45)</f>
        <v/>
      </c>
      <c r="F68" s="22" t="str">
        <f>IF('NM Bookings'!$L45=0,"",'NM Bookings'!$L45)</f>
        <v/>
      </c>
      <c r="G68" s="145"/>
      <c r="H68" s="145"/>
      <c r="I68" s="145"/>
      <c r="J68" s="144"/>
      <c r="K68" s="144"/>
      <c r="L68" s="144"/>
    </row>
    <row r="69" spans="1:12" ht="22.5" customHeight="1" x14ac:dyDescent="0.3">
      <c r="A69" s="20">
        <f>A68+1</f>
        <v>42</v>
      </c>
      <c r="B69" s="164" t="str">
        <f>IF('NM Bookings'!$B46=0,"",'NM Bookings'!$B46)</f>
        <v/>
      </c>
      <c r="C69" s="165"/>
      <c r="D69" s="21" t="str">
        <f>IF('NM Bookings'!$D46=0,"",'NM Bookings'!$D46)</f>
        <v/>
      </c>
      <c r="E69" s="20" t="str">
        <f>IF('NM Bookings'!$F46=0,"",'NM Bookings'!$F46)</f>
        <v/>
      </c>
      <c r="F69" s="22" t="str">
        <f>IF('NM Bookings'!$L46=0,"",'NM Bookings'!$L46)</f>
        <v/>
      </c>
      <c r="G69" s="145"/>
      <c r="H69" s="145"/>
      <c r="I69" s="145"/>
      <c r="J69" s="145"/>
      <c r="K69" s="145"/>
      <c r="L69" s="145"/>
    </row>
    <row r="70" spans="1:12" ht="22.5" customHeight="1" x14ac:dyDescent="0.3">
      <c r="A70" s="20">
        <f t="shared" ref="A70:A107" si="1">A69+1</f>
        <v>43</v>
      </c>
      <c r="B70" s="164" t="str">
        <f>IF('NM Bookings'!$B47=0,"",'NM Bookings'!$B47)</f>
        <v/>
      </c>
      <c r="C70" s="165"/>
      <c r="D70" s="21" t="str">
        <f>IF('NM Bookings'!$D47=0,"",'NM Bookings'!$D47)</f>
        <v/>
      </c>
      <c r="E70" s="20" t="str">
        <f>IF('NM Bookings'!$F47=0,"",'NM Bookings'!$F47)</f>
        <v/>
      </c>
      <c r="F70" s="22" t="str">
        <f>IF('NM Bookings'!$L47=0,"",'NM Bookings'!$L47)</f>
        <v/>
      </c>
      <c r="G70" s="145"/>
      <c r="H70" s="145"/>
      <c r="I70" s="145"/>
      <c r="J70" s="145"/>
      <c r="K70" s="145"/>
      <c r="L70" s="145"/>
    </row>
    <row r="71" spans="1:12" ht="22.5" customHeight="1" x14ac:dyDescent="0.3">
      <c r="A71" s="20">
        <f t="shared" si="1"/>
        <v>44</v>
      </c>
      <c r="B71" s="164" t="str">
        <f>IF('NM Bookings'!$B48=0,"",'NM Bookings'!$B48)</f>
        <v/>
      </c>
      <c r="C71" s="165"/>
      <c r="D71" s="21" t="str">
        <f>IF('NM Bookings'!$D48=0,"",'NM Bookings'!$D48)</f>
        <v/>
      </c>
      <c r="E71" s="20" t="str">
        <f>IF('NM Bookings'!$F48=0,"",'NM Bookings'!$F48)</f>
        <v/>
      </c>
      <c r="F71" s="22" t="str">
        <f>IF('NM Bookings'!$L48=0,"",'NM Bookings'!$L48)</f>
        <v/>
      </c>
      <c r="G71" s="145"/>
      <c r="H71" s="145"/>
      <c r="I71" s="145"/>
      <c r="J71" s="145"/>
      <c r="K71" s="145"/>
      <c r="L71" s="145"/>
    </row>
    <row r="72" spans="1:12" ht="22.5" customHeight="1" x14ac:dyDescent="0.3">
      <c r="A72" s="20">
        <f t="shared" si="1"/>
        <v>45</v>
      </c>
      <c r="B72" s="164" t="str">
        <f>IF('NM Bookings'!$B49=0,"",'NM Bookings'!$B49)</f>
        <v/>
      </c>
      <c r="C72" s="165"/>
      <c r="D72" s="21" t="str">
        <f>IF('NM Bookings'!$D49=0,"",'NM Bookings'!$D49)</f>
        <v/>
      </c>
      <c r="E72" s="20" t="str">
        <f>IF('NM Bookings'!$F49=0,"",'NM Bookings'!$F49)</f>
        <v/>
      </c>
      <c r="F72" s="22" t="str">
        <f>IF('NM Bookings'!$L49=0,"",'NM Bookings'!$L49)</f>
        <v/>
      </c>
      <c r="G72" s="145"/>
      <c r="H72" s="145"/>
      <c r="I72" s="145"/>
      <c r="J72" s="145"/>
      <c r="K72" s="145"/>
      <c r="L72" s="145"/>
    </row>
    <row r="73" spans="1:12" ht="22.5" customHeight="1" x14ac:dyDescent="0.3">
      <c r="A73" s="20">
        <f t="shared" si="1"/>
        <v>46</v>
      </c>
      <c r="B73" s="164" t="str">
        <f>IF('NM Bookings'!$B50=0,"",'NM Bookings'!$B50)</f>
        <v/>
      </c>
      <c r="C73" s="165"/>
      <c r="D73" s="21" t="str">
        <f>IF('NM Bookings'!$D50=0,"",'NM Bookings'!$D50)</f>
        <v/>
      </c>
      <c r="E73" s="20" t="str">
        <f>IF('NM Bookings'!$F50=0,"",'NM Bookings'!$F50)</f>
        <v/>
      </c>
      <c r="F73" s="22" t="str">
        <f>IF('NM Bookings'!$L50=0,"",'NM Bookings'!$L50)</f>
        <v/>
      </c>
      <c r="G73" s="145"/>
      <c r="H73" s="145"/>
      <c r="I73" s="145"/>
      <c r="J73" s="145"/>
      <c r="K73" s="145"/>
      <c r="L73" s="145"/>
    </row>
    <row r="74" spans="1:12" ht="22.5" customHeight="1" x14ac:dyDescent="0.3">
      <c r="A74" s="20">
        <f t="shared" si="1"/>
        <v>47</v>
      </c>
      <c r="B74" s="164" t="str">
        <f>IF('NM Bookings'!$B51=0,"",'NM Bookings'!$B51)</f>
        <v/>
      </c>
      <c r="C74" s="165"/>
      <c r="D74" s="21" t="str">
        <f>IF('NM Bookings'!$D51=0,"",'NM Bookings'!$D51)</f>
        <v/>
      </c>
      <c r="E74" s="20" t="str">
        <f>IF('NM Bookings'!$F51=0,"",'NM Bookings'!$F51)</f>
        <v/>
      </c>
      <c r="F74" s="22" t="str">
        <f>IF('NM Bookings'!$L51=0,"",'NM Bookings'!$L51)</f>
        <v/>
      </c>
      <c r="G74" s="145"/>
      <c r="H74" s="145"/>
      <c r="I74" s="145"/>
      <c r="J74" s="145"/>
      <c r="K74" s="145"/>
      <c r="L74" s="145"/>
    </row>
    <row r="75" spans="1:12" ht="22.5" customHeight="1" x14ac:dyDescent="0.3">
      <c r="A75" s="20">
        <f t="shared" si="1"/>
        <v>48</v>
      </c>
      <c r="B75" s="164" t="str">
        <f>IF('NM Bookings'!$B52=0,"",'NM Bookings'!$B52)</f>
        <v/>
      </c>
      <c r="C75" s="165"/>
      <c r="D75" s="21" t="str">
        <f>IF('NM Bookings'!$D52=0,"",'NM Bookings'!$D52)</f>
        <v/>
      </c>
      <c r="E75" s="20" t="str">
        <f>IF('NM Bookings'!$F52=0,"",'NM Bookings'!$F52)</f>
        <v/>
      </c>
      <c r="F75" s="22" t="str">
        <f>IF('NM Bookings'!$L52=0,"",'NM Bookings'!$L52)</f>
        <v/>
      </c>
      <c r="G75" s="145"/>
      <c r="H75" s="145"/>
      <c r="I75" s="145"/>
      <c r="J75" s="145"/>
      <c r="K75" s="145"/>
      <c r="L75" s="145"/>
    </row>
    <row r="76" spans="1:12" ht="22.5" customHeight="1" x14ac:dyDescent="0.3">
      <c r="A76" s="20">
        <f t="shared" si="1"/>
        <v>49</v>
      </c>
      <c r="B76" s="164" t="str">
        <f>IF('NM Bookings'!$B53=0,"",'NM Bookings'!$B53)</f>
        <v/>
      </c>
      <c r="C76" s="165"/>
      <c r="D76" s="21" t="str">
        <f>IF('NM Bookings'!$D53=0,"",'NM Bookings'!$D53)</f>
        <v/>
      </c>
      <c r="E76" s="20" t="str">
        <f>IF('NM Bookings'!$F53=0,"",'NM Bookings'!$F53)</f>
        <v/>
      </c>
      <c r="F76" s="22" t="str">
        <f>IF('NM Bookings'!$L53=0,"",'NM Bookings'!$L53)</f>
        <v/>
      </c>
      <c r="G76" s="145"/>
      <c r="H76" s="145"/>
      <c r="I76" s="145"/>
      <c r="J76" s="145"/>
      <c r="K76" s="145"/>
      <c r="L76" s="145"/>
    </row>
    <row r="77" spans="1:12" ht="22.5" customHeight="1" x14ac:dyDescent="0.3">
      <c r="A77" s="20">
        <f t="shared" si="1"/>
        <v>50</v>
      </c>
      <c r="B77" s="164" t="str">
        <f>IF('NM Bookings'!$B54=0,"",'NM Bookings'!$B54)</f>
        <v/>
      </c>
      <c r="C77" s="165"/>
      <c r="D77" s="21" t="str">
        <f>IF('NM Bookings'!$D54=0,"",'NM Bookings'!$D54)</f>
        <v/>
      </c>
      <c r="E77" s="20" t="str">
        <f>IF('NM Bookings'!$F54=0,"",'NM Bookings'!$F54)</f>
        <v/>
      </c>
      <c r="F77" s="22" t="str">
        <f>IF('NM Bookings'!$L54=0,"",'NM Bookings'!$L54)</f>
        <v/>
      </c>
      <c r="G77" s="145"/>
      <c r="H77" s="145"/>
      <c r="I77" s="145"/>
      <c r="J77" s="145"/>
      <c r="K77" s="145"/>
      <c r="L77" s="145"/>
    </row>
    <row r="78" spans="1:12" ht="22.5" customHeight="1" x14ac:dyDescent="0.3">
      <c r="A78" s="20">
        <f t="shared" si="1"/>
        <v>51</v>
      </c>
      <c r="B78" s="164" t="str">
        <f>IF('NM Bookings'!$B55=0,"",'NM Bookings'!$B55)</f>
        <v/>
      </c>
      <c r="C78" s="165"/>
      <c r="D78" s="21" t="str">
        <f>IF('NM Bookings'!$D55=0,"",'NM Bookings'!$D55)</f>
        <v/>
      </c>
      <c r="E78" s="20" t="str">
        <f>IF('NM Bookings'!$F55=0,"",'NM Bookings'!$F55)</f>
        <v/>
      </c>
      <c r="F78" s="22" t="str">
        <f>IF('NM Bookings'!$L55=0,"",'NM Bookings'!$L55)</f>
        <v/>
      </c>
      <c r="G78" s="145"/>
      <c r="H78" s="145"/>
      <c r="I78" s="145"/>
      <c r="J78" s="145"/>
      <c r="K78" s="145"/>
      <c r="L78" s="145"/>
    </row>
    <row r="79" spans="1:12" ht="22.5" customHeight="1" x14ac:dyDescent="0.3">
      <c r="A79" s="20">
        <f t="shared" si="1"/>
        <v>52</v>
      </c>
      <c r="B79" s="164" t="str">
        <f>IF('NM Bookings'!$B56=0,"",'NM Bookings'!$B56)</f>
        <v/>
      </c>
      <c r="C79" s="165"/>
      <c r="D79" s="21" t="str">
        <f>IF('NM Bookings'!$D56=0,"",'NM Bookings'!$D56)</f>
        <v/>
      </c>
      <c r="E79" s="20" t="str">
        <f>IF('NM Bookings'!$F56=0,"",'NM Bookings'!$F56)</f>
        <v/>
      </c>
      <c r="F79" s="22" t="str">
        <f>IF('NM Bookings'!$L56=0,"",'NM Bookings'!$L56)</f>
        <v/>
      </c>
      <c r="G79" s="145"/>
      <c r="H79" s="145"/>
      <c r="I79" s="145"/>
      <c r="J79" s="145"/>
      <c r="K79" s="145"/>
      <c r="L79" s="145"/>
    </row>
    <row r="80" spans="1:12" ht="22.5" customHeight="1" x14ac:dyDescent="0.3">
      <c r="A80" s="20">
        <f t="shared" si="1"/>
        <v>53</v>
      </c>
      <c r="B80" s="164" t="str">
        <f>IF('NM Bookings'!$B57=0,"",'NM Bookings'!$B57)</f>
        <v/>
      </c>
      <c r="C80" s="165"/>
      <c r="D80" s="21" t="str">
        <f>IF('NM Bookings'!$D57=0,"",'NM Bookings'!$D57)</f>
        <v/>
      </c>
      <c r="E80" s="20" t="str">
        <f>IF('NM Bookings'!$F57=0,"",'NM Bookings'!$F57)</f>
        <v/>
      </c>
      <c r="F80" s="22" t="str">
        <f>IF('NM Bookings'!$L57=0,"",'NM Bookings'!$L57)</f>
        <v/>
      </c>
      <c r="G80" s="145"/>
      <c r="H80" s="145"/>
      <c r="I80" s="145"/>
      <c r="J80" s="145"/>
      <c r="K80" s="145"/>
      <c r="L80" s="145"/>
    </row>
    <row r="81" spans="1:12" ht="22.5" customHeight="1" x14ac:dyDescent="0.3">
      <c r="A81" s="20">
        <f t="shared" si="1"/>
        <v>54</v>
      </c>
      <c r="B81" s="164" t="str">
        <f>IF('NM Bookings'!$B58=0,"",'NM Bookings'!$B58)</f>
        <v/>
      </c>
      <c r="C81" s="165"/>
      <c r="D81" s="21" t="str">
        <f>IF('NM Bookings'!$D58=0,"",'NM Bookings'!$D58)</f>
        <v/>
      </c>
      <c r="E81" s="20" t="str">
        <f>IF('NM Bookings'!$F58=0,"",'NM Bookings'!$F58)</f>
        <v/>
      </c>
      <c r="F81" s="22" t="str">
        <f>IF('NM Bookings'!$L58=0,"",'NM Bookings'!$L58)</f>
        <v/>
      </c>
      <c r="G81" s="145"/>
      <c r="H81" s="145"/>
      <c r="I81" s="145"/>
      <c r="J81" s="145"/>
      <c r="K81" s="145"/>
      <c r="L81" s="145"/>
    </row>
    <row r="82" spans="1:12" ht="22.5" customHeight="1" x14ac:dyDescent="0.3">
      <c r="A82" s="20">
        <f t="shared" si="1"/>
        <v>55</v>
      </c>
      <c r="B82" s="164" t="str">
        <f>IF('NM Bookings'!$B59=0,"",'NM Bookings'!$B59)</f>
        <v/>
      </c>
      <c r="C82" s="165"/>
      <c r="D82" s="21" t="str">
        <f>IF('NM Bookings'!$D59=0,"",'NM Bookings'!$D59)</f>
        <v/>
      </c>
      <c r="E82" s="20" t="str">
        <f>IF('NM Bookings'!$F59=0,"",'NM Bookings'!$F59)</f>
        <v/>
      </c>
      <c r="F82" s="22" t="str">
        <f>IF('NM Bookings'!$L59=0,"",'NM Bookings'!$L59)</f>
        <v/>
      </c>
      <c r="G82" s="145"/>
      <c r="H82" s="145"/>
      <c r="I82" s="145"/>
      <c r="J82" s="145"/>
      <c r="K82" s="145"/>
      <c r="L82" s="145"/>
    </row>
    <row r="83" spans="1:12" ht="22.5" customHeight="1" x14ac:dyDescent="0.3">
      <c r="A83" s="20">
        <f t="shared" si="1"/>
        <v>56</v>
      </c>
      <c r="B83" s="164" t="str">
        <f>IF('NM Bookings'!$B60=0,"",'NM Bookings'!$B60)</f>
        <v/>
      </c>
      <c r="C83" s="165"/>
      <c r="D83" s="21" t="str">
        <f>IF('NM Bookings'!$D60=0,"",'NM Bookings'!$D60)</f>
        <v/>
      </c>
      <c r="E83" s="20" t="str">
        <f>IF('NM Bookings'!$F60=0,"",'NM Bookings'!$F60)</f>
        <v/>
      </c>
      <c r="F83" s="22" t="str">
        <f>IF('NM Bookings'!$L60=0,"",'NM Bookings'!$L60)</f>
        <v/>
      </c>
      <c r="G83" s="145"/>
      <c r="H83" s="145"/>
      <c r="I83" s="145"/>
      <c r="J83" s="145"/>
      <c r="K83" s="145"/>
      <c r="L83" s="145"/>
    </row>
    <row r="84" spans="1:12" ht="22.5" customHeight="1" x14ac:dyDescent="0.3">
      <c r="A84" s="20">
        <f t="shared" si="1"/>
        <v>57</v>
      </c>
      <c r="B84" s="164" t="str">
        <f>IF('NM Bookings'!$B61=0,"",'NM Bookings'!$B61)</f>
        <v/>
      </c>
      <c r="C84" s="165"/>
      <c r="D84" s="21" t="str">
        <f>IF('NM Bookings'!$D61=0,"",'NM Bookings'!$D61)</f>
        <v/>
      </c>
      <c r="E84" s="20" t="str">
        <f>IF('NM Bookings'!$F61=0,"",'NM Bookings'!$F61)</f>
        <v/>
      </c>
      <c r="F84" s="22" t="str">
        <f>IF('NM Bookings'!$L61=0,"",'NM Bookings'!$L61)</f>
        <v/>
      </c>
      <c r="G84" s="145"/>
      <c r="H84" s="145"/>
      <c r="I84" s="145"/>
      <c r="J84" s="145"/>
      <c r="K84" s="145"/>
      <c r="L84" s="145"/>
    </row>
    <row r="85" spans="1:12" ht="22.5" customHeight="1" x14ac:dyDescent="0.3">
      <c r="A85" s="20">
        <f t="shared" si="1"/>
        <v>58</v>
      </c>
      <c r="B85" s="164" t="str">
        <f>IF('NM Bookings'!$B62=0,"",'NM Bookings'!$B62)</f>
        <v/>
      </c>
      <c r="C85" s="165"/>
      <c r="D85" s="21" t="str">
        <f>IF('NM Bookings'!$D62=0,"",'NM Bookings'!$D62)</f>
        <v/>
      </c>
      <c r="E85" s="20" t="str">
        <f>IF('NM Bookings'!$F62=0,"",'NM Bookings'!$F62)</f>
        <v/>
      </c>
      <c r="F85" s="22" t="str">
        <f>IF('NM Bookings'!$L62=0,"",'NM Bookings'!$L62)</f>
        <v/>
      </c>
      <c r="G85" s="145"/>
      <c r="H85" s="145"/>
      <c r="I85" s="145"/>
      <c r="J85" s="145"/>
      <c r="K85" s="145"/>
      <c r="L85" s="145"/>
    </row>
    <row r="86" spans="1:12" ht="22.5" customHeight="1" x14ac:dyDescent="0.3">
      <c r="A86" s="20">
        <f t="shared" si="1"/>
        <v>59</v>
      </c>
      <c r="B86" s="164" t="str">
        <f>IF('NM Bookings'!$B63=0,"",'NM Bookings'!$B63)</f>
        <v/>
      </c>
      <c r="C86" s="165"/>
      <c r="D86" s="21" t="str">
        <f>IF('NM Bookings'!$D63=0,"",'NM Bookings'!$D63)</f>
        <v/>
      </c>
      <c r="E86" s="20" t="str">
        <f>IF('NM Bookings'!$F63=0,"",'NM Bookings'!$F63)</f>
        <v/>
      </c>
      <c r="F86" s="22" t="str">
        <f>IF('NM Bookings'!$L63=0,"",'NM Bookings'!$L63)</f>
        <v/>
      </c>
      <c r="G86" s="145"/>
      <c r="H86" s="145"/>
      <c r="I86" s="145"/>
      <c r="J86" s="145"/>
      <c r="K86" s="145"/>
      <c r="L86" s="145"/>
    </row>
    <row r="87" spans="1:12" ht="22.5" customHeight="1" x14ac:dyDescent="0.3">
      <c r="A87" s="20">
        <f t="shared" si="1"/>
        <v>60</v>
      </c>
      <c r="B87" s="164" t="str">
        <f>IF('NM Bookings'!$B64=0,"",'NM Bookings'!$B64)</f>
        <v/>
      </c>
      <c r="C87" s="165"/>
      <c r="D87" s="21" t="str">
        <f>IF('NM Bookings'!$D64=0,"",'NM Bookings'!$D64)</f>
        <v/>
      </c>
      <c r="E87" s="20" t="str">
        <f>IF('NM Bookings'!$F64=0,"",'NM Bookings'!$F64)</f>
        <v/>
      </c>
      <c r="F87" s="22" t="str">
        <f>IF('NM Bookings'!$L64=0,"",'NM Bookings'!$L64)</f>
        <v/>
      </c>
      <c r="G87" s="145"/>
      <c r="H87" s="145"/>
      <c r="I87" s="145"/>
      <c r="J87" s="145"/>
      <c r="K87" s="145"/>
      <c r="L87" s="145"/>
    </row>
    <row r="88" spans="1:12" ht="22.5" customHeight="1" x14ac:dyDescent="0.3">
      <c r="A88" s="20">
        <f t="shared" si="1"/>
        <v>61</v>
      </c>
      <c r="B88" s="164" t="str">
        <f>IF('NM Bookings'!$B65=0,"",'NM Bookings'!$B65)</f>
        <v/>
      </c>
      <c r="C88" s="165"/>
      <c r="D88" s="21" t="str">
        <f>IF('NM Bookings'!$D65=0,"",'NM Bookings'!$D65)</f>
        <v/>
      </c>
      <c r="E88" s="20" t="str">
        <f>IF('NM Bookings'!$F65=0,"",'NM Bookings'!$F65)</f>
        <v/>
      </c>
      <c r="F88" s="22" t="str">
        <f>IF('NM Bookings'!$L65=0,"",'NM Bookings'!$L65)</f>
        <v/>
      </c>
      <c r="G88" s="145"/>
      <c r="H88" s="145"/>
      <c r="I88" s="145"/>
      <c r="J88" s="145"/>
      <c r="K88" s="145"/>
      <c r="L88" s="145"/>
    </row>
    <row r="89" spans="1:12" ht="22.5" customHeight="1" x14ac:dyDescent="0.3">
      <c r="A89" s="20">
        <f t="shared" si="1"/>
        <v>62</v>
      </c>
      <c r="B89" s="164" t="str">
        <f>IF('NM Bookings'!$B66=0,"",'NM Bookings'!$B66)</f>
        <v/>
      </c>
      <c r="C89" s="165"/>
      <c r="D89" s="21" t="str">
        <f>IF('NM Bookings'!$D66=0,"",'NM Bookings'!$D66)</f>
        <v/>
      </c>
      <c r="E89" s="20" t="str">
        <f>IF('NM Bookings'!$F66=0,"",'NM Bookings'!$F66)</f>
        <v/>
      </c>
      <c r="F89" s="22" t="str">
        <f>IF('NM Bookings'!$L66=0,"",'NM Bookings'!$L66)</f>
        <v/>
      </c>
      <c r="G89" s="145"/>
      <c r="H89" s="145"/>
      <c r="I89" s="145"/>
      <c r="J89" s="145"/>
      <c r="K89" s="145"/>
      <c r="L89" s="145"/>
    </row>
    <row r="90" spans="1:12" ht="22.5" customHeight="1" x14ac:dyDescent="0.3">
      <c r="A90" s="20">
        <f t="shared" si="1"/>
        <v>63</v>
      </c>
      <c r="B90" s="164" t="str">
        <f>IF('NM Bookings'!$B67=0,"",'NM Bookings'!$B67)</f>
        <v/>
      </c>
      <c r="C90" s="165"/>
      <c r="D90" s="21" t="str">
        <f>IF('NM Bookings'!$D67=0,"",'NM Bookings'!$D67)</f>
        <v/>
      </c>
      <c r="E90" s="20" t="str">
        <f>IF('NM Bookings'!$F67=0,"",'NM Bookings'!$F67)</f>
        <v/>
      </c>
      <c r="F90" s="22" t="str">
        <f>IF('NM Bookings'!$L67=0,"",'NM Bookings'!$L67)</f>
        <v/>
      </c>
      <c r="G90" s="145"/>
      <c r="H90" s="145"/>
      <c r="I90" s="145"/>
      <c r="J90" s="145"/>
      <c r="K90" s="145"/>
      <c r="L90" s="145"/>
    </row>
    <row r="91" spans="1:12" ht="22.5" customHeight="1" x14ac:dyDescent="0.3">
      <c r="A91" s="20">
        <f t="shared" si="1"/>
        <v>64</v>
      </c>
      <c r="B91" s="164" t="str">
        <f>IF('NM Bookings'!$B68=0,"",'NM Bookings'!$B68)</f>
        <v/>
      </c>
      <c r="C91" s="165"/>
      <c r="D91" s="21" t="str">
        <f>IF('NM Bookings'!$D68=0,"",'NM Bookings'!$D68)</f>
        <v/>
      </c>
      <c r="E91" s="20" t="str">
        <f>IF('NM Bookings'!$F68=0,"",'NM Bookings'!$F68)</f>
        <v/>
      </c>
      <c r="F91" s="22" t="str">
        <f>IF('NM Bookings'!$L68=0,"",'NM Bookings'!$L68)</f>
        <v/>
      </c>
      <c r="G91" s="145"/>
      <c r="H91" s="145"/>
      <c r="I91" s="145"/>
      <c r="J91" s="145"/>
      <c r="K91" s="145"/>
      <c r="L91" s="145"/>
    </row>
    <row r="92" spans="1:12" ht="22.5" customHeight="1" x14ac:dyDescent="0.3">
      <c r="A92" s="20">
        <f t="shared" si="1"/>
        <v>65</v>
      </c>
      <c r="B92" s="164" t="str">
        <f>IF('NM Bookings'!$B69=0,"",'NM Bookings'!$B69)</f>
        <v/>
      </c>
      <c r="C92" s="165"/>
      <c r="D92" s="21" t="str">
        <f>IF('NM Bookings'!$D69=0,"",'NM Bookings'!$D69)</f>
        <v/>
      </c>
      <c r="E92" s="20" t="str">
        <f>IF('NM Bookings'!$F69=0,"",'NM Bookings'!$F69)</f>
        <v/>
      </c>
      <c r="F92" s="22" t="str">
        <f>IF('NM Bookings'!$L69=0,"",'NM Bookings'!$L69)</f>
        <v/>
      </c>
      <c r="G92" s="145"/>
      <c r="H92" s="145"/>
      <c r="I92" s="145"/>
      <c r="J92" s="145"/>
      <c r="K92" s="145"/>
      <c r="L92" s="145"/>
    </row>
    <row r="93" spans="1:12" ht="22.5" customHeight="1" x14ac:dyDescent="0.3">
      <c r="A93" s="20">
        <f t="shared" si="1"/>
        <v>66</v>
      </c>
      <c r="B93" s="164" t="str">
        <f>IF('NM Bookings'!$B70=0,"",'NM Bookings'!$B70)</f>
        <v/>
      </c>
      <c r="C93" s="165"/>
      <c r="D93" s="21" t="str">
        <f>IF('NM Bookings'!$D70=0,"",'NM Bookings'!$D70)</f>
        <v/>
      </c>
      <c r="E93" s="20" t="str">
        <f>IF('NM Bookings'!$F70=0,"",'NM Bookings'!$F70)</f>
        <v/>
      </c>
      <c r="F93" s="22" t="str">
        <f>IF('NM Bookings'!$L70=0,"",'NM Bookings'!$L70)</f>
        <v/>
      </c>
      <c r="G93" s="145"/>
      <c r="H93" s="145"/>
      <c r="I93" s="145"/>
      <c r="J93" s="145"/>
      <c r="K93" s="145"/>
      <c r="L93" s="145"/>
    </row>
    <row r="94" spans="1:12" ht="22.5" customHeight="1" x14ac:dyDescent="0.3">
      <c r="A94" s="20">
        <f t="shared" si="1"/>
        <v>67</v>
      </c>
      <c r="B94" s="164" t="str">
        <f>IF('NM Bookings'!$B71=0,"",'NM Bookings'!$B71)</f>
        <v/>
      </c>
      <c r="C94" s="165"/>
      <c r="D94" s="21" t="str">
        <f>IF('NM Bookings'!$D71=0,"",'NM Bookings'!$D71)</f>
        <v/>
      </c>
      <c r="E94" s="20" t="str">
        <f>IF('NM Bookings'!$F71=0,"",'NM Bookings'!$F71)</f>
        <v/>
      </c>
      <c r="F94" s="22" t="str">
        <f>IF('NM Bookings'!$L71=0,"",'NM Bookings'!$L71)</f>
        <v/>
      </c>
      <c r="G94" s="145"/>
      <c r="H94" s="145"/>
      <c r="I94" s="145"/>
      <c r="J94" s="145"/>
      <c r="K94" s="145"/>
      <c r="L94" s="145"/>
    </row>
    <row r="95" spans="1:12" ht="22.5" customHeight="1" x14ac:dyDescent="0.3">
      <c r="A95" s="20">
        <f t="shared" si="1"/>
        <v>68</v>
      </c>
      <c r="B95" s="164" t="str">
        <f>IF('NM Bookings'!$B72=0,"",'NM Bookings'!$B72)</f>
        <v/>
      </c>
      <c r="C95" s="165"/>
      <c r="D95" s="21" t="str">
        <f>IF('NM Bookings'!$D72=0,"",'NM Bookings'!$D72)</f>
        <v/>
      </c>
      <c r="E95" s="20" t="str">
        <f>IF('NM Bookings'!$F72=0,"",'NM Bookings'!$F72)</f>
        <v/>
      </c>
      <c r="F95" s="22" t="str">
        <f>IF('NM Bookings'!$L72=0,"",'NM Bookings'!$L72)</f>
        <v/>
      </c>
      <c r="G95" s="145"/>
      <c r="H95" s="145"/>
      <c r="I95" s="145"/>
      <c r="J95" s="145"/>
      <c r="K95" s="145"/>
      <c r="L95" s="145"/>
    </row>
    <row r="96" spans="1:12" ht="22.5" customHeight="1" x14ac:dyDescent="0.3">
      <c r="A96" s="20">
        <f t="shared" si="1"/>
        <v>69</v>
      </c>
      <c r="B96" s="164" t="str">
        <f>IF('NM Bookings'!$B73=0,"",'NM Bookings'!$B73)</f>
        <v/>
      </c>
      <c r="C96" s="165"/>
      <c r="D96" s="21" t="str">
        <f>IF('NM Bookings'!$D73=0,"",'NM Bookings'!$D73)</f>
        <v/>
      </c>
      <c r="E96" s="20" t="str">
        <f>IF('NM Bookings'!$F73=0,"",'NM Bookings'!$F73)</f>
        <v/>
      </c>
      <c r="F96" s="22" t="str">
        <f>IF('NM Bookings'!$L73=0,"",'NM Bookings'!$L73)</f>
        <v/>
      </c>
      <c r="G96" s="145"/>
      <c r="H96" s="145"/>
      <c r="I96" s="145"/>
      <c r="J96" s="145"/>
      <c r="K96" s="145"/>
      <c r="L96" s="145"/>
    </row>
    <row r="97" spans="1:12" ht="22.5" customHeight="1" x14ac:dyDescent="0.3">
      <c r="A97" s="20">
        <f t="shared" si="1"/>
        <v>70</v>
      </c>
      <c r="B97" s="164" t="str">
        <f>IF('NM Bookings'!$B74=0,"",'NM Bookings'!$B74)</f>
        <v/>
      </c>
      <c r="C97" s="165"/>
      <c r="D97" s="21" t="str">
        <f>IF('NM Bookings'!$D74=0,"",'NM Bookings'!$D74)</f>
        <v/>
      </c>
      <c r="E97" s="20" t="str">
        <f>IF('NM Bookings'!$F74=0,"",'NM Bookings'!$F74)</f>
        <v/>
      </c>
      <c r="F97" s="22" t="str">
        <f>IF('NM Bookings'!$L74=0,"",'NM Bookings'!$L74)</f>
        <v/>
      </c>
      <c r="G97" s="145"/>
      <c r="H97" s="145"/>
      <c r="I97" s="145"/>
      <c r="J97" s="145"/>
      <c r="K97" s="145"/>
      <c r="L97" s="145"/>
    </row>
    <row r="98" spans="1:12" ht="22.5" customHeight="1" x14ac:dyDescent="0.3">
      <c r="A98" s="20">
        <f t="shared" si="1"/>
        <v>71</v>
      </c>
      <c r="B98" s="164" t="str">
        <f>IF('NM Bookings'!$B75=0,"",'NM Bookings'!$B75)</f>
        <v/>
      </c>
      <c r="C98" s="165"/>
      <c r="D98" s="21" t="str">
        <f>IF('NM Bookings'!$D75=0,"",'NM Bookings'!$D75)</f>
        <v/>
      </c>
      <c r="E98" s="20" t="str">
        <f>IF('NM Bookings'!$F75=0,"",'NM Bookings'!$F75)</f>
        <v/>
      </c>
      <c r="F98" s="22" t="str">
        <f>IF('NM Bookings'!$L75=0,"",'NM Bookings'!$L75)</f>
        <v/>
      </c>
      <c r="G98" s="145"/>
      <c r="H98" s="145"/>
      <c r="I98" s="145"/>
      <c r="J98" s="145"/>
      <c r="K98" s="145"/>
      <c r="L98" s="145"/>
    </row>
    <row r="99" spans="1:12" ht="22.5" customHeight="1" x14ac:dyDescent="0.3">
      <c r="A99" s="20">
        <f t="shared" si="1"/>
        <v>72</v>
      </c>
      <c r="B99" s="164" t="str">
        <f>IF('NM Bookings'!$B76=0,"",'NM Bookings'!$B76)</f>
        <v/>
      </c>
      <c r="C99" s="165"/>
      <c r="D99" s="21" t="str">
        <f>IF('NM Bookings'!$D76=0,"",'NM Bookings'!$D76)</f>
        <v/>
      </c>
      <c r="E99" s="20" t="str">
        <f>IF('NM Bookings'!$F76=0,"",'NM Bookings'!$F76)</f>
        <v/>
      </c>
      <c r="F99" s="22" t="str">
        <f>IF('NM Bookings'!$L76=0,"",'NM Bookings'!$L76)</f>
        <v/>
      </c>
      <c r="G99" s="145"/>
      <c r="H99" s="145"/>
      <c r="I99" s="145"/>
      <c r="J99" s="145"/>
      <c r="K99" s="145"/>
      <c r="L99" s="145"/>
    </row>
    <row r="100" spans="1:12" ht="22.5" customHeight="1" x14ac:dyDescent="0.3">
      <c r="A100" s="20">
        <f t="shared" si="1"/>
        <v>73</v>
      </c>
      <c r="B100" s="164" t="str">
        <f>IF('NM Bookings'!$B77=0,"",'NM Bookings'!$B77)</f>
        <v/>
      </c>
      <c r="C100" s="165"/>
      <c r="D100" s="21" t="str">
        <f>IF('NM Bookings'!$D77=0,"",'NM Bookings'!$D77)</f>
        <v/>
      </c>
      <c r="E100" s="20" t="str">
        <f>IF('NM Bookings'!$F77=0,"",'NM Bookings'!$F77)</f>
        <v/>
      </c>
      <c r="F100" s="22" t="str">
        <f>IF('NM Bookings'!$L77=0,"",'NM Bookings'!$L77)</f>
        <v/>
      </c>
      <c r="G100" s="145"/>
      <c r="H100" s="145"/>
      <c r="I100" s="145"/>
      <c r="J100" s="145"/>
      <c r="K100" s="145"/>
      <c r="L100" s="145"/>
    </row>
    <row r="101" spans="1:12" ht="22.5" customHeight="1" x14ac:dyDescent="0.3">
      <c r="A101" s="20">
        <f t="shared" si="1"/>
        <v>74</v>
      </c>
      <c r="B101" s="164" t="str">
        <f>IF('NM Bookings'!$B78=0,"",'NM Bookings'!$B78)</f>
        <v/>
      </c>
      <c r="C101" s="165"/>
      <c r="D101" s="21" t="str">
        <f>IF('NM Bookings'!$D78=0,"",'NM Bookings'!$D78)</f>
        <v/>
      </c>
      <c r="E101" s="20" t="str">
        <f>IF('NM Bookings'!$F78=0,"",'NM Bookings'!$F78)</f>
        <v/>
      </c>
      <c r="F101" s="22" t="str">
        <f>IF('NM Bookings'!$L78=0,"",'NM Bookings'!$L78)</f>
        <v/>
      </c>
      <c r="G101" s="145"/>
      <c r="H101" s="145"/>
      <c r="I101" s="145"/>
      <c r="J101" s="145"/>
      <c r="K101" s="145"/>
      <c r="L101" s="145"/>
    </row>
    <row r="102" spans="1:12" ht="22.5" customHeight="1" x14ac:dyDescent="0.3">
      <c r="A102" s="20">
        <f t="shared" si="1"/>
        <v>75</v>
      </c>
      <c r="B102" s="164" t="str">
        <f>IF('NM Bookings'!$B79=0,"",'NM Bookings'!$B79)</f>
        <v/>
      </c>
      <c r="C102" s="165"/>
      <c r="D102" s="21" t="str">
        <f>IF('NM Bookings'!$D79=0,"",'NM Bookings'!$D79)</f>
        <v/>
      </c>
      <c r="E102" s="20" t="str">
        <f>IF('NM Bookings'!$F79=0,"",'NM Bookings'!$F79)</f>
        <v/>
      </c>
      <c r="F102" s="22" t="str">
        <f>IF('NM Bookings'!$L79=0,"",'NM Bookings'!$L79)</f>
        <v/>
      </c>
      <c r="G102" s="145"/>
      <c r="H102" s="145"/>
      <c r="I102" s="145"/>
      <c r="J102" s="145"/>
      <c r="K102" s="145"/>
      <c r="L102" s="145"/>
    </row>
    <row r="103" spans="1:12" ht="22.5" customHeight="1" x14ac:dyDescent="0.3">
      <c r="A103" s="20">
        <f t="shared" si="1"/>
        <v>76</v>
      </c>
      <c r="B103" s="164" t="str">
        <f>IF('NM Bookings'!$B80=0,"",'NM Bookings'!$B80)</f>
        <v/>
      </c>
      <c r="C103" s="165"/>
      <c r="D103" s="21" t="str">
        <f>IF('NM Bookings'!$D80=0,"",'NM Bookings'!$D80)</f>
        <v/>
      </c>
      <c r="E103" s="20" t="str">
        <f>IF('NM Bookings'!$F80=0,"",'NM Bookings'!$F80)</f>
        <v/>
      </c>
      <c r="F103" s="22" t="str">
        <f>IF('NM Bookings'!$L80=0,"",'NM Bookings'!$L80)</f>
        <v/>
      </c>
      <c r="G103" s="145"/>
      <c r="H103" s="145"/>
      <c r="I103" s="145"/>
      <c r="J103" s="145"/>
      <c r="K103" s="145"/>
      <c r="L103" s="145"/>
    </row>
    <row r="104" spans="1:12" ht="22.5" customHeight="1" x14ac:dyDescent="0.3">
      <c r="A104" s="20">
        <f t="shared" si="1"/>
        <v>77</v>
      </c>
      <c r="B104" s="164" t="str">
        <f>IF('NM Bookings'!$B81=0,"",'NM Bookings'!$B81)</f>
        <v/>
      </c>
      <c r="C104" s="165"/>
      <c r="D104" s="21" t="str">
        <f>IF('NM Bookings'!$D81=0,"",'NM Bookings'!$D81)</f>
        <v/>
      </c>
      <c r="E104" s="20" t="str">
        <f>IF('NM Bookings'!$F81=0,"",'NM Bookings'!$F81)</f>
        <v/>
      </c>
      <c r="F104" s="22" t="str">
        <f>IF('NM Bookings'!$L81=0,"",'NM Bookings'!$L81)</f>
        <v/>
      </c>
      <c r="G104" s="145"/>
      <c r="H104" s="145"/>
      <c r="I104" s="145"/>
      <c r="J104" s="145"/>
      <c r="K104" s="145"/>
      <c r="L104" s="145"/>
    </row>
    <row r="105" spans="1:12" ht="22.5" customHeight="1" x14ac:dyDescent="0.3">
      <c r="A105" s="20">
        <f t="shared" si="1"/>
        <v>78</v>
      </c>
      <c r="B105" s="164" t="str">
        <f>IF('NM Bookings'!$B82=0,"",'NM Bookings'!$B82)</f>
        <v/>
      </c>
      <c r="C105" s="165"/>
      <c r="D105" s="21" t="str">
        <f>IF('NM Bookings'!$D82=0,"",'NM Bookings'!$D82)</f>
        <v/>
      </c>
      <c r="E105" s="20" t="str">
        <f>IF('NM Bookings'!$F82=0,"",'NM Bookings'!$F82)</f>
        <v/>
      </c>
      <c r="F105" s="22" t="str">
        <f>IF('NM Bookings'!$L82=0,"",'NM Bookings'!$L82)</f>
        <v/>
      </c>
      <c r="G105" s="145"/>
      <c r="H105" s="145"/>
      <c r="I105" s="145"/>
      <c r="J105" s="145"/>
      <c r="K105" s="145"/>
      <c r="L105" s="145"/>
    </row>
    <row r="106" spans="1:12" ht="22.5" customHeight="1" x14ac:dyDescent="0.3">
      <c r="A106" s="20">
        <f t="shared" si="1"/>
        <v>79</v>
      </c>
      <c r="B106" s="164" t="str">
        <f>IF('NM Bookings'!$B83=0,"",'NM Bookings'!$B83)</f>
        <v/>
      </c>
      <c r="C106" s="165"/>
      <c r="D106" s="21" t="str">
        <f>IF('NM Bookings'!$D83=0,"",'NM Bookings'!$D83)</f>
        <v/>
      </c>
      <c r="E106" s="20" t="str">
        <f>IF('NM Bookings'!$F83=0,"",'NM Bookings'!$F83)</f>
        <v/>
      </c>
      <c r="F106" s="22" t="str">
        <f>IF('NM Bookings'!$L83=0,"",'NM Bookings'!$L83)</f>
        <v/>
      </c>
      <c r="G106" s="145"/>
      <c r="H106" s="145"/>
      <c r="I106" s="145"/>
      <c r="J106" s="145"/>
      <c r="K106" s="145"/>
      <c r="L106" s="145"/>
    </row>
    <row r="107" spans="1:12" ht="22.5" customHeight="1" x14ac:dyDescent="0.3">
      <c r="A107" s="20">
        <f t="shared" si="1"/>
        <v>80</v>
      </c>
      <c r="B107" s="164" t="str">
        <f>IF('NM Bookings'!$B84=0,"",'NM Bookings'!$B84)</f>
        <v/>
      </c>
      <c r="C107" s="165"/>
      <c r="D107" s="21" t="str">
        <f>IF('NM Bookings'!$D84=0,"",'NM Bookings'!$D84)</f>
        <v/>
      </c>
      <c r="E107" s="20" t="str">
        <f>IF('NM Bookings'!$F84=0,"",'NM Bookings'!$F84)</f>
        <v/>
      </c>
      <c r="F107" s="22" t="str">
        <f>IF('NM Bookings'!$L84=0,"",'NM Bookings'!$L84)</f>
        <v/>
      </c>
      <c r="G107" s="145"/>
      <c r="H107" s="145"/>
      <c r="I107" s="145"/>
      <c r="J107" s="145"/>
      <c r="K107" s="145"/>
      <c r="L107" s="145"/>
    </row>
    <row r="108" spans="1:12" ht="3" customHeight="1" x14ac:dyDescent="0.3"/>
    <row r="109" spans="1:12" x14ac:dyDescent="0.3">
      <c r="A109" s="5" t="s">
        <v>188</v>
      </c>
    </row>
    <row r="110" spans="1:12" x14ac:dyDescent="0.3">
      <c r="A110" t="s">
        <v>189</v>
      </c>
    </row>
    <row r="111" spans="1:12" x14ac:dyDescent="0.3">
      <c r="A111" s="166" t="s">
        <v>190</v>
      </c>
      <c r="B111" s="167"/>
      <c r="C111" s="160"/>
      <c r="D111" s="168" t="s">
        <v>191</v>
      </c>
      <c r="E111" s="160"/>
      <c r="F111" s="170" t="s">
        <v>192</v>
      </c>
      <c r="G111" s="152"/>
      <c r="H111" s="153"/>
      <c r="I111" s="168" t="s">
        <v>191</v>
      </c>
      <c r="J111" s="152"/>
      <c r="K111" s="153"/>
    </row>
    <row r="112" spans="1:12" x14ac:dyDescent="0.3">
      <c r="A112" s="166"/>
      <c r="B112" s="167"/>
      <c r="C112" s="161"/>
      <c r="D112" s="168"/>
      <c r="E112" s="161"/>
      <c r="F112" s="170"/>
      <c r="G112" s="154"/>
      <c r="H112" s="155"/>
      <c r="I112" s="168"/>
      <c r="J112" s="154"/>
      <c r="K112" s="155"/>
    </row>
    <row r="113" spans="1:12" x14ac:dyDescent="0.3">
      <c r="C113" t="s">
        <v>173</v>
      </c>
      <c r="G113" t="s">
        <v>174</v>
      </c>
      <c r="H113">
        <f>'Event Structure'!$D$2</f>
        <v>0</v>
      </c>
    </row>
    <row r="114" spans="1:12" x14ac:dyDescent="0.3">
      <c r="C114" t="s">
        <v>175</v>
      </c>
      <c r="G114" t="s">
        <v>176</v>
      </c>
      <c r="H114">
        <f>'Event Structure'!$D$4</f>
        <v>0</v>
      </c>
    </row>
    <row r="115" spans="1:12" x14ac:dyDescent="0.3">
      <c r="G115" t="s">
        <v>177</v>
      </c>
      <c r="H115" s="18">
        <f>'Event Structure'!$D$3</f>
        <v>0</v>
      </c>
      <c r="I115" s="2" t="s">
        <v>37</v>
      </c>
      <c r="J115" s="18">
        <f>'Event Structure'!$H$3</f>
        <v>0</v>
      </c>
    </row>
    <row r="116" spans="1:12" ht="15" customHeight="1" x14ac:dyDescent="0.3">
      <c r="A116" s="174" t="s">
        <v>197</v>
      </c>
      <c r="B116" s="174"/>
      <c r="C116" s="174"/>
      <c r="D116" s="174"/>
      <c r="E116" s="174"/>
      <c r="F116" s="174"/>
      <c r="G116" t="s">
        <v>179</v>
      </c>
      <c r="H116" s="2">
        <v>3</v>
      </c>
      <c r="I116" s="2" t="s">
        <v>180</v>
      </c>
      <c r="J116" s="19"/>
    </row>
    <row r="117" spans="1:12" ht="15" customHeight="1" x14ac:dyDescent="0.3">
      <c r="A117" s="174"/>
      <c r="B117" s="174"/>
      <c r="C117" s="174"/>
      <c r="D117" s="174"/>
      <c r="E117" s="174"/>
      <c r="F117" s="174"/>
    </row>
    <row r="118" spans="1:12" x14ac:dyDescent="0.3">
      <c r="A118" t="s">
        <v>182</v>
      </c>
    </row>
    <row r="119" spans="1:12" x14ac:dyDescent="0.3">
      <c r="A119" t="s">
        <v>183</v>
      </c>
    </row>
    <row r="120" spans="1:12" x14ac:dyDescent="0.3">
      <c r="A120" s="160"/>
      <c r="B120" s="146" t="s">
        <v>120</v>
      </c>
      <c r="C120" s="148"/>
      <c r="D120" s="141" t="s">
        <v>184</v>
      </c>
      <c r="E120" s="142" t="s">
        <v>124</v>
      </c>
      <c r="F120" s="142" t="s">
        <v>128</v>
      </c>
      <c r="G120" s="142" t="s">
        <v>185</v>
      </c>
      <c r="H120" s="142"/>
      <c r="I120" s="143"/>
      <c r="J120" s="146" t="s">
        <v>186</v>
      </c>
      <c r="K120" s="147"/>
      <c r="L120" s="148"/>
    </row>
    <row r="121" spans="1:12" x14ac:dyDescent="0.3">
      <c r="A121" s="161"/>
      <c r="B121" s="162"/>
      <c r="C121" s="163"/>
      <c r="D121" s="141"/>
      <c r="E121" s="142"/>
      <c r="F121" s="142"/>
      <c r="G121" s="142"/>
      <c r="H121" s="142"/>
      <c r="I121" s="143"/>
      <c r="J121" s="149" t="s">
        <v>193</v>
      </c>
      <c r="K121" s="150"/>
      <c r="L121" s="151"/>
    </row>
    <row r="122" spans="1:12" ht="22.5" customHeight="1" x14ac:dyDescent="0.3">
      <c r="A122" s="20">
        <f>A107+1</f>
        <v>81</v>
      </c>
      <c r="B122" s="164" t="str">
        <f>IF('NM Bookings'!$B85=0,"",'NM Bookings'!$B85)</f>
        <v/>
      </c>
      <c r="C122" s="165"/>
      <c r="D122" s="21" t="str">
        <f>IF('NM Bookings'!$D85=0,"",'NM Bookings'!$D85)</f>
        <v/>
      </c>
      <c r="E122" s="20" t="str">
        <f>IF('NM Bookings'!$F85=0,"",'NM Bookings'!$F85)</f>
        <v/>
      </c>
      <c r="F122" s="22" t="str">
        <f>IF('NM Bookings'!$L85=0,"",'NM Bookings'!$L85)</f>
        <v/>
      </c>
      <c r="G122" s="145"/>
      <c r="H122" s="145"/>
      <c r="I122" s="145"/>
      <c r="J122" s="144"/>
      <c r="K122" s="144"/>
      <c r="L122" s="144"/>
    </row>
    <row r="123" spans="1:12" ht="22.5" customHeight="1" x14ac:dyDescent="0.3">
      <c r="A123" s="20">
        <f>A122+1</f>
        <v>82</v>
      </c>
      <c r="B123" s="164" t="str">
        <f>IF('NM Bookings'!$B86=0,"",'NM Bookings'!$B86)</f>
        <v/>
      </c>
      <c r="C123" s="165"/>
      <c r="D123" s="21" t="str">
        <f>IF('NM Bookings'!$D86=0,"",'NM Bookings'!$D86)</f>
        <v/>
      </c>
      <c r="E123" s="20" t="str">
        <f>IF('NM Bookings'!$F86=0,"",'NM Bookings'!$F86)</f>
        <v/>
      </c>
      <c r="F123" s="22" t="str">
        <f>IF('NM Bookings'!$L86=0,"",'NM Bookings'!$L86)</f>
        <v/>
      </c>
      <c r="G123" s="145"/>
      <c r="H123" s="145"/>
      <c r="I123" s="145"/>
      <c r="J123" s="145"/>
      <c r="K123" s="145"/>
      <c r="L123" s="145"/>
    </row>
    <row r="124" spans="1:12" ht="22.5" customHeight="1" x14ac:dyDescent="0.3">
      <c r="A124" s="20">
        <f t="shared" ref="A124:A161" si="2">A123+1</f>
        <v>83</v>
      </c>
      <c r="B124" s="164" t="str">
        <f>IF('NM Bookings'!$B87=0,"",'NM Bookings'!$B87)</f>
        <v/>
      </c>
      <c r="C124" s="165"/>
      <c r="D124" s="21" t="str">
        <f>IF('NM Bookings'!$D87=0,"",'NM Bookings'!$D87)</f>
        <v/>
      </c>
      <c r="E124" s="20" t="str">
        <f>IF('NM Bookings'!$F87=0,"",'NM Bookings'!$F87)</f>
        <v/>
      </c>
      <c r="F124" s="22" t="str">
        <f>IF('NM Bookings'!$L87=0,"",'NM Bookings'!$L87)</f>
        <v/>
      </c>
      <c r="G124" s="145"/>
      <c r="H124" s="145"/>
      <c r="I124" s="145"/>
      <c r="J124" s="145"/>
      <c r="K124" s="145"/>
      <c r="L124" s="145"/>
    </row>
    <row r="125" spans="1:12" ht="22.5" customHeight="1" x14ac:dyDescent="0.3">
      <c r="A125" s="20">
        <f t="shared" si="2"/>
        <v>84</v>
      </c>
      <c r="B125" s="164" t="str">
        <f>IF('NM Bookings'!$B88=0,"",'NM Bookings'!$B88)</f>
        <v/>
      </c>
      <c r="C125" s="165"/>
      <c r="D125" s="21" t="str">
        <f>IF('NM Bookings'!$D88=0,"",'NM Bookings'!$D88)</f>
        <v/>
      </c>
      <c r="E125" s="20" t="str">
        <f>IF('NM Bookings'!$F88=0,"",'NM Bookings'!$F88)</f>
        <v/>
      </c>
      <c r="F125" s="22" t="str">
        <f>IF('NM Bookings'!$L88=0,"",'NM Bookings'!$L88)</f>
        <v/>
      </c>
      <c r="G125" s="145"/>
      <c r="H125" s="145"/>
      <c r="I125" s="145"/>
      <c r="J125" s="145"/>
      <c r="K125" s="145"/>
      <c r="L125" s="145"/>
    </row>
    <row r="126" spans="1:12" ht="22.5" customHeight="1" x14ac:dyDescent="0.3">
      <c r="A126" s="20">
        <f t="shared" si="2"/>
        <v>85</v>
      </c>
      <c r="B126" s="164" t="str">
        <f>IF('NM Bookings'!$B89=0,"",'NM Bookings'!$B89)</f>
        <v/>
      </c>
      <c r="C126" s="165"/>
      <c r="D126" s="21" t="str">
        <f>IF('NM Bookings'!$D89=0,"",'NM Bookings'!$D89)</f>
        <v/>
      </c>
      <c r="E126" s="20" t="str">
        <f>IF('NM Bookings'!$F89=0,"",'NM Bookings'!$F89)</f>
        <v/>
      </c>
      <c r="F126" s="22" t="str">
        <f>IF('NM Bookings'!$L89=0,"",'NM Bookings'!$L89)</f>
        <v/>
      </c>
      <c r="G126" s="145"/>
      <c r="H126" s="145"/>
      <c r="I126" s="145"/>
      <c r="J126" s="145"/>
      <c r="K126" s="145"/>
      <c r="L126" s="145"/>
    </row>
    <row r="127" spans="1:12" ht="22.5" customHeight="1" x14ac:dyDescent="0.3">
      <c r="A127" s="20">
        <f t="shared" si="2"/>
        <v>86</v>
      </c>
      <c r="B127" s="164" t="str">
        <f>IF('NM Bookings'!$B90=0,"",'NM Bookings'!$B90)</f>
        <v/>
      </c>
      <c r="C127" s="165"/>
      <c r="D127" s="21" t="str">
        <f>IF('NM Bookings'!$D90=0,"",'NM Bookings'!$D90)</f>
        <v/>
      </c>
      <c r="E127" s="20" t="str">
        <f>IF('NM Bookings'!$F90=0,"",'NM Bookings'!$F90)</f>
        <v/>
      </c>
      <c r="F127" s="22" t="str">
        <f>IF('NM Bookings'!$L90=0,"",'NM Bookings'!$L90)</f>
        <v/>
      </c>
      <c r="G127" s="145"/>
      <c r="H127" s="145"/>
      <c r="I127" s="145"/>
      <c r="J127" s="145"/>
      <c r="K127" s="145"/>
      <c r="L127" s="145"/>
    </row>
    <row r="128" spans="1:12" ht="22.5" customHeight="1" x14ac:dyDescent="0.3">
      <c r="A128" s="20">
        <f t="shared" si="2"/>
        <v>87</v>
      </c>
      <c r="B128" s="164" t="str">
        <f>IF('NM Bookings'!$B91=0,"",'NM Bookings'!$B91)</f>
        <v/>
      </c>
      <c r="C128" s="165"/>
      <c r="D128" s="21" t="str">
        <f>IF('NM Bookings'!$D91=0,"",'NM Bookings'!$D91)</f>
        <v/>
      </c>
      <c r="E128" s="20" t="str">
        <f>IF('NM Bookings'!$F91=0,"",'NM Bookings'!$F91)</f>
        <v/>
      </c>
      <c r="F128" s="22" t="str">
        <f>IF('NM Bookings'!$L91=0,"",'NM Bookings'!$L91)</f>
        <v/>
      </c>
      <c r="G128" s="145"/>
      <c r="H128" s="145"/>
      <c r="I128" s="145"/>
      <c r="J128" s="145"/>
      <c r="K128" s="145"/>
      <c r="L128" s="145"/>
    </row>
    <row r="129" spans="1:12" ht="22.5" customHeight="1" x14ac:dyDescent="0.3">
      <c r="A129" s="20">
        <f t="shared" si="2"/>
        <v>88</v>
      </c>
      <c r="B129" s="164" t="str">
        <f>IF('NM Bookings'!$B92=0,"",'NM Bookings'!$B92)</f>
        <v/>
      </c>
      <c r="C129" s="165"/>
      <c r="D129" s="21" t="str">
        <f>IF('NM Bookings'!$D92=0,"",'NM Bookings'!$D92)</f>
        <v/>
      </c>
      <c r="E129" s="20" t="str">
        <f>IF('NM Bookings'!$F92=0,"",'NM Bookings'!$F92)</f>
        <v/>
      </c>
      <c r="F129" s="22" t="str">
        <f>IF('NM Bookings'!$L92=0,"",'NM Bookings'!$L92)</f>
        <v/>
      </c>
      <c r="G129" s="145"/>
      <c r="H129" s="145"/>
      <c r="I129" s="145"/>
      <c r="J129" s="145"/>
      <c r="K129" s="145"/>
      <c r="L129" s="145"/>
    </row>
    <row r="130" spans="1:12" ht="22.5" customHeight="1" x14ac:dyDescent="0.3">
      <c r="A130" s="20">
        <f t="shared" si="2"/>
        <v>89</v>
      </c>
      <c r="B130" s="164" t="str">
        <f>IF('NM Bookings'!$B93=0,"",'NM Bookings'!$B93)</f>
        <v/>
      </c>
      <c r="C130" s="165"/>
      <c r="D130" s="21" t="str">
        <f>IF('NM Bookings'!$D93=0,"",'NM Bookings'!$D93)</f>
        <v/>
      </c>
      <c r="E130" s="20" t="str">
        <f>IF('NM Bookings'!$F93=0,"",'NM Bookings'!$F93)</f>
        <v/>
      </c>
      <c r="F130" s="22" t="str">
        <f>IF('NM Bookings'!$L93=0,"",'NM Bookings'!$L93)</f>
        <v/>
      </c>
      <c r="G130" s="145"/>
      <c r="H130" s="145"/>
      <c r="I130" s="145"/>
      <c r="J130" s="145"/>
      <c r="K130" s="145"/>
      <c r="L130" s="145"/>
    </row>
    <row r="131" spans="1:12" ht="22.5" customHeight="1" x14ac:dyDescent="0.3">
      <c r="A131" s="20">
        <f t="shared" si="2"/>
        <v>90</v>
      </c>
      <c r="B131" s="164" t="str">
        <f>IF('NM Bookings'!$B94=0,"",'NM Bookings'!$B94)</f>
        <v/>
      </c>
      <c r="C131" s="165"/>
      <c r="D131" s="21" t="str">
        <f>IF('NM Bookings'!$D94=0,"",'NM Bookings'!$D94)</f>
        <v/>
      </c>
      <c r="E131" s="20" t="str">
        <f>IF('NM Bookings'!$F94=0,"",'NM Bookings'!$F94)</f>
        <v/>
      </c>
      <c r="F131" s="22" t="str">
        <f>IF('NM Bookings'!$L94=0,"",'NM Bookings'!$L94)</f>
        <v/>
      </c>
      <c r="G131" s="145"/>
      <c r="H131" s="145"/>
      <c r="I131" s="145"/>
      <c r="J131" s="145"/>
      <c r="K131" s="145"/>
      <c r="L131" s="145"/>
    </row>
    <row r="132" spans="1:12" ht="22.5" customHeight="1" x14ac:dyDescent="0.3">
      <c r="A132" s="20">
        <f t="shared" si="2"/>
        <v>91</v>
      </c>
      <c r="B132" s="164" t="str">
        <f>IF('NM Bookings'!$B95=0,"",'NM Bookings'!$B95)</f>
        <v/>
      </c>
      <c r="C132" s="165"/>
      <c r="D132" s="21" t="str">
        <f>IF('NM Bookings'!$D95=0,"",'NM Bookings'!$D95)</f>
        <v/>
      </c>
      <c r="E132" s="20" t="str">
        <f>IF('NM Bookings'!$F95=0,"",'NM Bookings'!$F95)</f>
        <v/>
      </c>
      <c r="F132" s="22" t="str">
        <f>IF('NM Bookings'!$L95=0,"",'NM Bookings'!$L95)</f>
        <v/>
      </c>
      <c r="G132" s="145"/>
      <c r="H132" s="145"/>
      <c r="I132" s="145"/>
      <c r="J132" s="145"/>
      <c r="K132" s="145"/>
      <c r="L132" s="145"/>
    </row>
    <row r="133" spans="1:12" ht="22.5" customHeight="1" x14ac:dyDescent="0.3">
      <c r="A133" s="20">
        <f t="shared" si="2"/>
        <v>92</v>
      </c>
      <c r="B133" s="164" t="str">
        <f>IF('NM Bookings'!$B96=0,"",'NM Bookings'!$B96)</f>
        <v/>
      </c>
      <c r="C133" s="165"/>
      <c r="D133" s="21" t="str">
        <f>IF('NM Bookings'!$D96=0,"",'NM Bookings'!$D96)</f>
        <v/>
      </c>
      <c r="E133" s="20" t="str">
        <f>IF('NM Bookings'!$F96=0,"",'NM Bookings'!$F96)</f>
        <v/>
      </c>
      <c r="F133" s="22" t="str">
        <f>IF('NM Bookings'!$L96=0,"",'NM Bookings'!$L96)</f>
        <v/>
      </c>
      <c r="G133" s="145"/>
      <c r="H133" s="145"/>
      <c r="I133" s="145"/>
      <c r="J133" s="145"/>
      <c r="K133" s="145"/>
      <c r="L133" s="145"/>
    </row>
    <row r="134" spans="1:12" ht="22.5" customHeight="1" x14ac:dyDescent="0.3">
      <c r="A134" s="20">
        <f t="shared" si="2"/>
        <v>93</v>
      </c>
      <c r="B134" s="164" t="str">
        <f>IF('NM Bookings'!$B97=0,"",'NM Bookings'!$B97)</f>
        <v/>
      </c>
      <c r="C134" s="165"/>
      <c r="D134" s="21" t="str">
        <f>IF('NM Bookings'!$D97=0,"",'NM Bookings'!$D97)</f>
        <v/>
      </c>
      <c r="E134" s="20" t="str">
        <f>IF('NM Bookings'!$F97=0,"",'NM Bookings'!$F97)</f>
        <v/>
      </c>
      <c r="F134" s="22" t="str">
        <f>IF('NM Bookings'!$L97=0,"",'NM Bookings'!$L97)</f>
        <v/>
      </c>
      <c r="G134" s="145"/>
      <c r="H134" s="145"/>
      <c r="I134" s="145"/>
      <c r="J134" s="145"/>
      <c r="K134" s="145"/>
      <c r="L134" s="145"/>
    </row>
    <row r="135" spans="1:12" ht="22.5" customHeight="1" x14ac:dyDescent="0.3">
      <c r="A135" s="20">
        <f t="shared" si="2"/>
        <v>94</v>
      </c>
      <c r="B135" s="164" t="str">
        <f>IF('NM Bookings'!$B98=0,"",'NM Bookings'!$B98)</f>
        <v/>
      </c>
      <c r="C135" s="165"/>
      <c r="D135" s="21" t="str">
        <f>IF('NM Bookings'!$D98=0,"",'NM Bookings'!$D98)</f>
        <v/>
      </c>
      <c r="E135" s="20" t="str">
        <f>IF('NM Bookings'!$F98=0,"",'NM Bookings'!$F98)</f>
        <v/>
      </c>
      <c r="F135" s="22" t="str">
        <f>IF('NM Bookings'!$L98=0,"",'NM Bookings'!$L98)</f>
        <v/>
      </c>
      <c r="G135" s="145"/>
      <c r="H135" s="145"/>
      <c r="I135" s="145"/>
      <c r="J135" s="145"/>
      <c r="K135" s="145"/>
      <c r="L135" s="145"/>
    </row>
    <row r="136" spans="1:12" ht="22.5" customHeight="1" x14ac:dyDescent="0.3">
      <c r="A136" s="20">
        <f t="shared" si="2"/>
        <v>95</v>
      </c>
      <c r="B136" s="164" t="str">
        <f>IF('NM Bookings'!$B99=0,"",'NM Bookings'!$B99)</f>
        <v/>
      </c>
      <c r="C136" s="165"/>
      <c r="D136" s="21" t="str">
        <f>IF('NM Bookings'!$D99=0,"",'NM Bookings'!$D99)</f>
        <v/>
      </c>
      <c r="E136" s="20" t="str">
        <f>IF('NM Bookings'!$F99=0,"",'NM Bookings'!$F99)</f>
        <v/>
      </c>
      <c r="F136" s="22" t="str">
        <f>IF('NM Bookings'!$L99=0,"",'NM Bookings'!$L99)</f>
        <v/>
      </c>
      <c r="G136" s="145"/>
      <c r="H136" s="145"/>
      <c r="I136" s="145"/>
      <c r="J136" s="145"/>
      <c r="K136" s="145"/>
      <c r="L136" s="145"/>
    </row>
    <row r="137" spans="1:12" ht="22.5" customHeight="1" x14ac:dyDescent="0.3">
      <c r="A137" s="20">
        <f t="shared" si="2"/>
        <v>96</v>
      </c>
      <c r="B137" s="164" t="str">
        <f>IF('NM Bookings'!$B100=0,"",'NM Bookings'!$B100)</f>
        <v/>
      </c>
      <c r="C137" s="165"/>
      <c r="D137" s="21" t="str">
        <f>IF('NM Bookings'!$D100=0,"",'NM Bookings'!$D100)</f>
        <v/>
      </c>
      <c r="E137" s="20" t="str">
        <f>IF('NM Bookings'!$F100=0,"",'NM Bookings'!$F100)</f>
        <v/>
      </c>
      <c r="F137" s="22" t="str">
        <f>IF('NM Bookings'!$L100=0,"",'NM Bookings'!$L100)</f>
        <v/>
      </c>
      <c r="G137" s="145"/>
      <c r="H137" s="145"/>
      <c r="I137" s="145"/>
      <c r="J137" s="145"/>
      <c r="K137" s="145"/>
      <c r="L137" s="145"/>
    </row>
    <row r="138" spans="1:12" ht="22.5" customHeight="1" x14ac:dyDescent="0.3">
      <c r="A138" s="20">
        <f t="shared" si="2"/>
        <v>97</v>
      </c>
      <c r="B138" s="164" t="str">
        <f>IF('NM Bookings'!$B101=0,"",'NM Bookings'!$B101)</f>
        <v/>
      </c>
      <c r="C138" s="165"/>
      <c r="D138" s="21" t="str">
        <f>IF('NM Bookings'!$D101=0,"",'NM Bookings'!$D101)</f>
        <v/>
      </c>
      <c r="E138" s="20" t="str">
        <f>IF('NM Bookings'!$F101=0,"",'NM Bookings'!$F101)</f>
        <v/>
      </c>
      <c r="F138" s="22" t="str">
        <f>IF('NM Bookings'!$L101=0,"",'NM Bookings'!$L101)</f>
        <v/>
      </c>
      <c r="G138" s="145"/>
      <c r="H138" s="145"/>
      <c r="I138" s="145"/>
      <c r="J138" s="145"/>
      <c r="K138" s="145"/>
      <c r="L138" s="145"/>
    </row>
    <row r="139" spans="1:12" ht="22.5" customHeight="1" x14ac:dyDescent="0.3">
      <c r="A139" s="20">
        <f t="shared" si="2"/>
        <v>98</v>
      </c>
      <c r="B139" s="164" t="str">
        <f>IF('NM Bookings'!$B102=0,"",'NM Bookings'!$B102)</f>
        <v/>
      </c>
      <c r="C139" s="165"/>
      <c r="D139" s="21" t="str">
        <f>IF('NM Bookings'!$D102=0,"",'NM Bookings'!$D102)</f>
        <v/>
      </c>
      <c r="E139" s="20" t="str">
        <f>IF('NM Bookings'!$F102=0,"",'NM Bookings'!$F102)</f>
        <v/>
      </c>
      <c r="F139" s="22" t="str">
        <f>IF('NM Bookings'!$L102=0,"",'NM Bookings'!$L102)</f>
        <v/>
      </c>
      <c r="G139" s="145"/>
      <c r="H139" s="145"/>
      <c r="I139" s="145"/>
      <c r="J139" s="145"/>
      <c r="K139" s="145"/>
      <c r="L139" s="145"/>
    </row>
    <row r="140" spans="1:12" ht="22.5" customHeight="1" x14ac:dyDescent="0.3">
      <c r="A140" s="20">
        <f t="shared" si="2"/>
        <v>99</v>
      </c>
      <c r="B140" s="164" t="str">
        <f>IF('NM Bookings'!$B103=0,"",'NM Bookings'!$B103)</f>
        <v/>
      </c>
      <c r="C140" s="165"/>
      <c r="D140" s="21" t="str">
        <f>IF('NM Bookings'!$D103=0,"",'NM Bookings'!$D103)</f>
        <v/>
      </c>
      <c r="E140" s="20" t="str">
        <f>IF('NM Bookings'!$F103=0,"",'NM Bookings'!$F103)</f>
        <v/>
      </c>
      <c r="F140" s="22" t="str">
        <f>IF('NM Bookings'!$L103=0,"",'NM Bookings'!$L103)</f>
        <v/>
      </c>
      <c r="G140" s="145"/>
      <c r="H140" s="145"/>
      <c r="I140" s="145"/>
      <c r="J140" s="145"/>
      <c r="K140" s="145"/>
      <c r="L140" s="145"/>
    </row>
    <row r="141" spans="1:12" ht="22.5" customHeight="1" x14ac:dyDescent="0.3">
      <c r="A141" s="20">
        <f t="shared" si="2"/>
        <v>100</v>
      </c>
      <c r="B141" s="164" t="str">
        <f>IF('NM Bookings'!$B104=0,"",'NM Bookings'!$B104)</f>
        <v/>
      </c>
      <c r="C141" s="165"/>
      <c r="D141" s="21" t="str">
        <f>IF('NM Bookings'!$D104=0,"",'NM Bookings'!$D104)</f>
        <v/>
      </c>
      <c r="E141" s="20" t="str">
        <f>IF('NM Bookings'!$F104=0,"",'NM Bookings'!$F104)</f>
        <v/>
      </c>
      <c r="F141" s="22" t="str">
        <f>IF('NM Bookings'!$L104=0,"",'NM Bookings'!$L104)</f>
        <v/>
      </c>
      <c r="G141" s="145"/>
      <c r="H141" s="145"/>
      <c r="I141" s="145"/>
      <c r="J141" s="145"/>
      <c r="K141" s="145"/>
      <c r="L141" s="145"/>
    </row>
    <row r="142" spans="1:12" ht="22.5" customHeight="1" x14ac:dyDescent="0.3">
      <c r="A142" s="20">
        <f t="shared" si="2"/>
        <v>101</v>
      </c>
      <c r="B142" s="164" t="str">
        <f>IF('NM Bookings'!$B105=0,"",'NM Bookings'!$B105)</f>
        <v/>
      </c>
      <c r="C142" s="165"/>
      <c r="D142" s="21" t="str">
        <f>IF('NM Bookings'!$D105=0,"",'NM Bookings'!$D105)</f>
        <v/>
      </c>
      <c r="E142" s="20" t="str">
        <f>IF('NM Bookings'!$F105=0,"",'NM Bookings'!$F105)</f>
        <v/>
      </c>
      <c r="F142" s="22" t="str">
        <f>IF('NM Bookings'!$L105=0,"",'NM Bookings'!$L105)</f>
        <v/>
      </c>
      <c r="G142" s="145"/>
      <c r="H142" s="145"/>
      <c r="I142" s="145"/>
      <c r="J142" s="145"/>
      <c r="K142" s="145"/>
      <c r="L142" s="145"/>
    </row>
    <row r="143" spans="1:12" ht="22.5" customHeight="1" x14ac:dyDescent="0.3">
      <c r="A143" s="20">
        <f t="shared" si="2"/>
        <v>102</v>
      </c>
      <c r="B143" s="164" t="str">
        <f>IF('NM Bookings'!$B106=0,"",'NM Bookings'!$B106)</f>
        <v/>
      </c>
      <c r="C143" s="165"/>
      <c r="D143" s="21" t="str">
        <f>IF('NM Bookings'!$D106=0,"",'NM Bookings'!$D106)</f>
        <v/>
      </c>
      <c r="E143" s="20" t="str">
        <f>IF('NM Bookings'!$F106=0,"",'NM Bookings'!$F106)</f>
        <v/>
      </c>
      <c r="F143" s="22" t="str">
        <f>IF('NM Bookings'!$L106=0,"",'NM Bookings'!$L106)</f>
        <v/>
      </c>
      <c r="G143" s="145"/>
      <c r="H143" s="145"/>
      <c r="I143" s="145"/>
      <c r="J143" s="145"/>
      <c r="K143" s="145"/>
      <c r="L143" s="145"/>
    </row>
    <row r="144" spans="1:12" ht="22.5" customHeight="1" x14ac:dyDescent="0.3">
      <c r="A144" s="20">
        <f t="shared" si="2"/>
        <v>103</v>
      </c>
      <c r="B144" s="164" t="str">
        <f>IF('NM Bookings'!$B107=0,"",'NM Bookings'!$B107)</f>
        <v/>
      </c>
      <c r="C144" s="165"/>
      <c r="D144" s="21" t="str">
        <f>IF('NM Bookings'!$D107=0,"",'NM Bookings'!$D107)</f>
        <v/>
      </c>
      <c r="E144" s="20" t="str">
        <f>IF('NM Bookings'!$F107=0,"",'NM Bookings'!$F107)</f>
        <v/>
      </c>
      <c r="F144" s="22" t="str">
        <f>IF('NM Bookings'!$L107=0,"",'NM Bookings'!$L107)</f>
        <v/>
      </c>
      <c r="G144" s="145"/>
      <c r="H144" s="145"/>
      <c r="I144" s="145"/>
      <c r="J144" s="145"/>
      <c r="K144" s="145"/>
      <c r="L144" s="145"/>
    </row>
    <row r="145" spans="1:12" ht="22.5" customHeight="1" x14ac:dyDescent="0.3">
      <c r="A145" s="20">
        <f t="shared" si="2"/>
        <v>104</v>
      </c>
      <c r="B145" s="164" t="str">
        <f>IF('NM Bookings'!$B108=0,"",'NM Bookings'!$B108)</f>
        <v/>
      </c>
      <c r="C145" s="165"/>
      <c r="D145" s="21" t="str">
        <f>IF('NM Bookings'!$D108=0,"",'NM Bookings'!$D108)</f>
        <v/>
      </c>
      <c r="E145" s="20" t="str">
        <f>IF('NM Bookings'!$F108=0,"",'NM Bookings'!$F108)</f>
        <v/>
      </c>
      <c r="F145" s="22" t="str">
        <f>IF('NM Bookings'!$L108=0,"",'NM Bookings'!$L108)</f>
        <v/>
      </c>
      <c r="G145" s="145"/>
      <c r="H145" s="145"/>
      <c r="I145" s="145"/>
      <c r="J145" s="145"/>
      <c r="K145" s="145"/>
      <c r="L145" s="145"/>
    </row>
    <row r="146" spans="1:12" ht="22.5" customHeight="1" x14ac:dyDescent="0.3">
      <c r="A146" s="20">
        <f t="shared" si="2"/>
        <v>105</v>
      </c>
      <c r="B146" s="164" t="str">
        <f>IF('NM Bookings'!$B109=0,"",'NM Bookings'!$B109)</f>
        <v/>
      </c>
      <c r="C146" s="165"/>
      <c r="D146" s="21" t="str">
        <f>IF('NM Bookings'!$D109=0,"",'NM Bookings'!$D109)</f>
        <v/>
      </c>
      <c r="E146" s="20" t="str">
        <f>IF('NM Bookings'!$F109=0,"",'NM Bookings'!$F109)</f>
        <v/>
      </c>
      <c r="F146" s="22" t="str">
        <f>IF('NM Bookings'!$L109=0,"",'NM Bookings'!$L109)</f>
        <v/>
      </c>
      <c r="G146" s="145"/>
      <c r="H146" s="145"/>
      <c r="I146" s="145"/>
      <c r="J146" s="145"/>
      <c r="K146" s="145"/>
      <c r="L146" s="145"/>
    </row>
    <row r="147" spans="1:12" ht="22.5" customHeight="1" x14ac:dyDescent="0.3">
      <c r="A147" s="20">
        <f t="shared" si="2"/>
        <v>106</v>
      </c>
      <c r="B147" s="164" t="str">
        <f>IF('NM Bookings'!$B110=0,"",'NM Bookings'!$B110)</f>
        <v/>
      </c>
      <c r="C147" s="165"/>
      <c r="D147" s="21" t="str">
        <f>IF('NM Bookings'!$D110=0,"",'NM Bookings'!$D110)</f>
        <v/>
      </c>
      <c r="E147" s="20" t="str">
        <f>IF('NM Bookings'!$F110=0,"",'NM Bookings'!$F110)</f>
        <v/>
      </c>
      <c r="F147" s="22" t="str">
        <f>IF('NM Bookings'!$L110=0,"",'NM Bookings'!$L110)</f>
        <v/>
      </c>
      <c r="G147" s="145"/>
      <c r="H147" s="145"/>
      <c r="I147" s="145"/>
      <c r="J147" s="145"/>
      <c r="K147" s="145"/>
      <c r="L147" s="145"/>
    </row>
    <row r="148" spans="1:12" ht="22.5" customHeight="1" x14ac:dyDescent="0.3">
      <c r="A148" s="20">
        <f t="shared" si="2"/>
        <v>107</v>
      </c>
      <c r="B148" s="164" t="str">
        <f>IF('NM Bookings'!$B111=0,"",'NM Bookings'!$B111)</f>
        <v/>
      </c>
      <c r="C148" s="165"/>
      <c r="D148" s="21" t="str">
        <f>IF('NM Bookings'!$D111=0,"",'NM Bookings'!$D111)</f>
        <v/>
      </c>
      <c r="E148" s="20" t="str">
        <f>IF('NM Bookings'!$F111=0,"",'NM Bookings'!$F111)</f>
        <v/>
      </c>
      <c r="F148" s="22" t="str">
        <f>IF('NM Bookings'!$L111=0,"",'NM Bookings'!$L111)</f>
        <v/>
      </c>
      <c r="G148" s="145"/>
      <c r="H148" s="145"/>
      <c r="I148" s="145"/>
      <c r="J148" s="145"/>
      <c r="K148" s="145"/>
      <c r="L148" s="145"/>
    </row>
    <row r="149" spans="1:12" ht="22.5" customHeight="1" x14ac:dyDescent="0.3">
      <c r="A149" s="20">
        <f t="shared" si="2"/>
        <v>108</v>
      </c>
      <c r="B149" s="164" t="str">
        <f>IF('NM Bookings'!$B112=0,"",'NM Bookings'!$B112)</f>
        <v/>
      </c>
      <c r="C149" s="165"/>
      <c r="D149" s="21" t="str">
        <f>IF('NM Bookings'!$D112=0,"",'NM Bookings'!$D112)</f>
        <v/>
      </c>
      <c r="E149" s="20" t="str">
        <f>IF('NM Bookings'!$F112=0,"",'NM Bookings'!$F112)</f>
        <v/>
      </c>
      <c r="F149" s="22" t="str">
        <f>IF('NM Bookings'!$L112=0,"",'NM Bookings'!$L112)</f>
        <v/>
      </c>
      <c r="G149" s="145"/>
      <c r="H149" s="145"/>
      <c r="I149" s="145"/>
      <c r="J149" s="145"/>
      <c r="K149" s="145"/>
      <c r="L149" s="145"/>
    </row>
    <row r="150" spans="1:12" ht="22.5" customHeight="1" x14ac:dyDescent="0.3">
      <c r="A150" s="20">
        <f t="shared" si="2"/>
        <v>109</v>
      </c>
      <c r="B150" s="164" t="str">
        <f>IF('NM Bookings'!$B113=0,"",'NM Bookings'!$B113)</f>
        <v/>
      </c>
      <c r="C150" s="165"/>
      <c r="D150" s="21" t="str">
        <f>IF('NM Bookings'!$D113=0,"",'NM Bookings'!$D113)</f>
        <v/>
      </c>
      <c r="E150" s="20" t="str">
        <f>IF('NM Bookings'!$F113=0,"",'NM Bookings'!$F113)</f>
        <v/>
      </c>
      <c r="F150" s="22" t="str">
        <f>IF('NM Bookings'!$L113=0,"",'NM Bookings'!$L113)</f>
        <v/>
      </c>
      <c r="G150" s="145"/>
      <c r="H150" s="145"/>
      <c r="I150" s="145"/>
      <c r="J150" s="145"/>
      <c r="K150" s="145"/>
      <c r="L150" s="145"/>
    </row>
    <row r="151" spans="1:12" ht="22.5" customHeight="1" x14ac:dyDescent="0.3">
      <c r="A151" s="20">
        <f t="shared" si="2"/>
        <v>110</v>
      </c>
      <c r="B151" s="164" t="str">
        <f>IF('NM Bookings'!$B114=0,"",'NM Bookings'!$B114)</f>
        <v/>
      </c>
      <c r="C151" s="165"/>
      <c r="D151" s="21" t="str">
        <f>IF('NM Bookings'!$D114=0,"",'NM Bookings'!$D114)</f>
        <v/>
      </c>
      <c r="E151" s="20" t="str">
        <f>IF('NM Bookings'!$F114=0,"",'NM Bookings'!$F114)</f>
        <v/>
      </c>
      <c r="F151" s="22" t="str">
        <f>IF('NM Bookings'!$L114=0,"",'NM Bookings'!$L114)</f>
        <v/>
      </c>
      <c r="G151" s="145"/>
      <c r="H151" s="145"/>
      <c r="I151" s="145"/>
      <c r="J151" s="145"/>
      <c r="K151" s="145"/>
      <c r="L151" s="145"/>
    </row>
    <row r="152" spans="1:12" ht="22.5" customHeight="1" x14ac:dyDescent="0.3">
      <c r="A152" s="20">
        <f t="shared" si="2"/>
        <v>111</v>
      </c>
      <c r="B152" s="164" t="str">
        <f>IF('NM Bookings'!$B115=0,"",'NM Bookings'!$B115)</f>
        <v/>
      </c>
      <c r="C152" s="165"/>
      <c r="D152" s="21" t="str">
        <f>IF('NM Bookings'!$D115=0,"",'NM Bookings'!$D115)</f>
        <v/>
      </c>
      <c r="E152" s="20" t="str">
        <f>IF('NM Bookings'!$F115=0,"",'NM Bookings'!$F115)</f>
        <v/>
      </c>
      <c r="F152" s="22" t="str">
        <f>IF('NM Bookings'!$L115=0,"",'NM Bookings'!$L115)</f>
        <v/>
      </c>
      <c r="G152" s="145"/>
      <c r="H152" s="145"/>
      <c r="I152" s="145"/>
      <c r="J152" s="145"/>
      <c r="K152" s="145"/>
      <c r="L152" s="145"/>
    </row>
    <row r="153" spans="1:12" ht="22.5" customHeight="1" x14ac:dyDescent="0.3">
      <c r="A153" s="20">
        <f t="shared" si="2"/>
        <v>112</v>
      </c>
      <c r="B153" s="164" t="str">
        <f>IF('NM Bookings'!$B116=0,"",'NM Bookings'!$B116)</f>
        <v/>
      </c>
      <c r="C153" s="165"/>
      <c r="D153" s="21" t="str">
        <f>IF('NM Bookings'!$D116=0,"",'NM Bookings'!$D116)</f>
        <v/>
      </c>
      <c r="E153" s="20" t="str">
        <f>IF('NM Bookings'!$F116=0,"",'NM Bookings'!$F116)</f>
        <v/>
      </c>
      <c r="F153" s="22" t="str">
        <f>IF('NM Bookings'!$L116=0,"",'NM Bookings'!$L116)</f>
        <v/>
      </c>
      <c r="G153" s="145"/>
      <c r="H153" s="145"/>
      <c r="I153" s="145"/>
      <c r="J153" s="145"/>
      <c r="K153" s="145"/>
      <c r="L153" s="145"/>
    </row>
    <row r="154" spans="1:12" ht="22.5" customHeight="1" x14ac:dyDescent="0.3">
      <c r="A154" s="20">
        <f t="shared" si="2"/>
        <v>113</v>
      </c>
      <c r="B154" s="164" t="str">
        <f>IF('NM Bookings'!$B117=0,"",'NM Bookings'!$B117)</f>
        <v/>
      </c>
      <c r="C154" s="165"/>
      <c r="D154" s="21" t="str">
        <f>IF('NM Bookings'!$D117=0,"",'NM Bookings'!$D117)</f>
        <v/>
      </c>
      <c r="E154" s="20" t="str">
        <f>IF('NM Bookings'!$F117=0,"",'NM Bookings'!$F117)</f>
        <v/>
      </c>
      <c r="F154" s="22" t="str">
        <f>IF('NM Bookings'!$L117=0,"",'NM Bookings'!$L117)</f>
        <v/>
      </c>
      <c r="G154" s="145"/>
      <c r="H154" s="145"/>
      <c r="I154" s="145"/>
      <c r="J154" s="145"/>
      <c r="K154" s="145"/>
      <c r="L154" s="145"/>
    </row>
    <row r="155" spans="1:12" ht="22.5" customHeight="1" x14ac:dyDescent="0.3">
      <c r="A155" s="20">
        <f t="shared" si="2"/>
        <v>114</v>
      </c>
      <c r="B155" s="164" t="str">
        <f>IF('NM Bookings'!$B118=0,"",'NM Bookings'!$B118)</f>
        <v/>
      </c>
      <c r="C155" s="165"/>
      <c r="D155" s="21" t="str">
        <f>IF('NM Bookings'!$D118=0,"",'NM Bookings'!$D118)</f>
        <v/>
      </c>
      <c r="E155" s="20" t="str">
        <f>IF('NM Bookings'!$F118=0,"",'NM Bookings'!$F118)</f>
        <v/>
      </c>
      <c r="F155" s="22" t="str">
        <f>IF('NM Bookings'!$L118=0,"",'NM Bookings'!$L118)</f>
        <v/>
      </c>
      <c r="G155" s="145"/>
      <c r="H155" s="145"/>
      <c r="I155" s="145"/>
      <c r="J155" s="145"/>
      <c r="K155" s="145"/>
      <c r="L155" s="145"/>
    </row>
    <row r="156" spans="1:12" ht="22.5" customHeight="1" x14ac:dyDescent="0.3">
      <c r="A156" s="20">
        <f t="shared" si="2"/>
        <v>115</v>
      </c>
      <c r="B156" s="164" t="str">
        <f>IF('NM Bookings'!$B119=0,"",'NM Bookings'!$B119)</f>
        <v/>
      </c>
      <c r="C156" s="165"/>
      <c r="D156" s="21" t="str">
        <f>IF('NM Bookings'!$D119=0,"",'NM Bookings'!$D119)</f>
        <v/>
      </c>
      <c r="E156" s="20" t="str">
        <f>IF('NM Bookings'!$F119=0,"",'NM Bookings'!$F119)</f>
        <v/>
      </c>
      <c r="F156" s="22" t="str">
        <f>IF('NM Bookings'!$L119=0,"",'NM Bookings'!$L119)</f>
        <v/>
      </c>
      <c r="G156" s="145"/>
      <c r="H156" s="145"/>
      <c r="I156" s="145"/>
      <c r="J156" s="145"/>
      <c r="K156" s="145"/>
      <c r="L156" s="145"/>
    </row>
    <row r="157" spans="1:12" ht="22.5" customHeight="1" x14ac:dyDescent="0.3">
      <c r="A157" s="20">
        <f t="shared" si="2"/>
        <v>116</v>
      </c>
      <c r="B157" s="164" t="str">
        <f>IF('NM Bookings'!$B120=0,"",'NM Bookings'!$B120)</f>
        <v/>
      </c>
      <c r="C157" s="165"/>
      <c r="D157" s="21" t="str">
        <f>IF('NM Bookings'!$D120=0,"",'NM Bookings'!$D120)</f>
        <v/>
      </c>
      <c r="E157" s="20" t="str">
        <f>IF('NM Bookings'!$F120=0,"",'NM Bookings'!$F120)</f>
        <v/>
      </c>
      <c r="F157" s="22" t="str">
        <f>IF('NM Bookings'!$L120=0,"",'NM Bookings'!$L120)</f>
        <v/>
      </c>
      <c r="G157" s="145"/>
      <c r="H157" s="145"/>
      <c r="I157" s="145"/>
      <c r="J157" s="145"/>
      <c r="K157" s="145"/>
      <c r="L157" s="145"/>
    </row>
    <row r="158" spans="1:12" ht="22.5" customHeight="1" x14ac:dyDescent="0.3">
      <c r="A158" s="20">
        <f t="shared" si="2"/>
        <v>117</v>
      </c>
      <c r="B158" s="164" t="str">
        <f>IF('NM Bookings'!$B121=0,"",'NM Bookings'!$B121)</f>
        <v/>
      </c>
      <c r="C158" s="165"/>
      <c r="D158" s="21" t="str">
        <f>IF('NM Bookings'!$D121=0,"",'NM Bookings'!$D121)</f>
        <v/>
      </c>
      <c r="E158" s="20" t="str">
        <f>IF('NM Bookings'!$F121=0,"",'NM Bookings'!$F121)</f>
        <v/>
      </c>
      <c r="F158" s="22" t="str">
        <f>IF('NM Bookings'!$L121=0,"",'NM Bookings'!$L121)</f>
        <v/>
      </c>
      <c r="G158" s="145"/>
      <c r="H158" s="145"/>
      <c r="I158" s="145"/>
      <c r="J158" s="145"/>
      <c r="K158" s="145"/>
      <c r="L158" s="145"/>
    </row>
    <row r="159" spans="1:12" ht="22.5" customHeight="1" x14ac:dyDescent="0.3">
      <c r="A159" s="20">
        <f t="shared" si="2"/>
        <v>118</v>
      </c>
      <c r="B159" s="164" t="str">
        <f>IF('NM Bookings'!$B122=0,"",'NM Bookings'!$B122)</f>
        <v/>
      </c>
      <c r="C159" s="165"/>
      <c r="D159" s="21" t="str">
        <f>IF('NM Bookings'!$D122=0,"",'NM Bookings'!$D122)</f>
        <v/>
      </c>
      <c r="E159" s="20" t="str">
        <f>IF('NM Bookings'!$F122=0,"",'NM Bookings'!$F122)</f>
        <v/>
      </c>
      <c r="F159" s="22" t="str">
        <f>IF('NM Bookings'!$L122=0,"",'NM Bookings'!$L122)</f>
        <v/>
      </c>
      <c r="G159" s="145"/>
      <c r="H159" s="145"/>
      <c r="I159" s="145"/>
      <c r="J159" s="145"/>
      <c r="K159" s="145"/>
      <c r="L159" s="145"/>
    </row>
    <row r="160" spans="1:12" ht="22.5" customHeight="1" x14ac:dyDescent="0.3">
      <c r="A160" s="20">
        <f t="shared" si="2"/>
        <v>119</v>
      </c>
      <c r="B160" s="164" t="str">
        <f>IF('NM Bookings'!$B123=0,"",'NM Bookings'!$B123)</f>
        <v/>
      </c>
      <c r="C160" s="165"/>
      <c r="D160" s="21" t="str">
        <f>IF('NM Bookings'!$D123=0,"",'NM Bookings'!$D123)</f>
        <v/>
      </c>
      <c r="E160" s="20" t="str">
        <f>IF('NM Bookings'!$F123=0,"",'NM Bookings'!$F123)</f>
        <v/>
      </c>
      <c r="F160" s="22" t="str">
        <f>IF('NM Bookings'!$L123=0,"",'NM Bookings'!$L123)</f>
        <v/>
      </c>
      <c r="G160" s="145"/>
      <c r="H160" s="145"/>
      <c r="I160" s="145"/>
      <c r="J160" s="145"/>
      <c r="K160" s="145"/>
      <c r="L160" s="145"/>
    </row>
    <row r="161" spans="1:12" ht="22.5" customHeight="1" x14ac:dyDescent="0.3">
      <c r="A161" s="20">
        <f t="shared" si="2"/>
        <v>120</v>
      </c>
      <c r="B161" s="164" t="str">
        <f>IF('NM Bookings'!$B124=0,"",'NM Bookings'!$B124)</f>
        <v/>
      </c>
      <c r="C161" s="165"/>
      <c r="D161" s="21" t="str">
        <f>IF('NM Bookings'!$D124=0,"",'NM Bookings'!$D124)</f>
        <v/>
      </c>
      <c r="E161" s="20" t="str">
        <f>IF('NM Bookings'!$F124=0,"",'NM Bookings'!$F124)</f>
        <v/>
      </c>
      <c r="F161" s="22" t="str">
        <f>IF('NM Bookings'!$L124=0,"",'NM Bookings'!$L124)</f>
        <v/>
      </c>
      <c r="G161" s="145"/>
      <c r="H161" s="145"/>
      <c r="I161" s="145"/>
      <c r="J161" s="145"/>
      <c r="K161" s="145"/>
      <c r="L161" s="145"/>
    </row>
    <row r="162" spans="1:12" ht="3" customHeight="1" x14ac:dyDescent="0.3"/>
    <row r="163" spans="1:12" x14ac:dyDescent="0.3">
      <c r="A163" s="5" t="s">
        <v>188</v>
      </c>
    </row>
    <row r="164" spans="1:12" x14ac:dyDescent="0.3">
      <c r="A164" t="s">
        <v>189</v>
      </c>
    </row>
    <row r="165" spans="1:12" x14ac:dyDescent="0.3">
      <c r="A165" s="166" t="s">
        <v>190</v>
      </c>
      <c r="B165" s="167"/>
      <c r="C165" s="160"/>
      <c r="D165" s="168" t="s">
        <v>191</v>
      </c>
      <c r="E165" s="160"/>
      <c r="F165" s="170" t="s">
        <v>192</v>
      </c>
      <c r="G165" s="152"/>
      <c r="H165" s="153"/>
      <c r="I165" s="168" t="s">
        <v>191</v>
      </c>
      <c r="J165" s="152"/>
      <c r="K165" s="153"/>
    </row>
    <row r="166" spans="1:12" x14ac:dyDescent="0.3">
      <c r="A166" s="166"/>
      <c r="B166" s="167"/>
      <c r="C166" s="161"/>
      <c r="D166" s="168"/>
      <c r="E166" s="161"/>
      <c r="F166" s="170"/>
      <c r="G166" s="154"/>
      <c r="H166" s="155"/>
      <c r="I166" s="168"/>
      <c r="J166" s="154"/>
      <c r="K166" s="155"/>
    </row>
    <row r="167" spans="1:12" x14ac:dyDescent="0.3">
      <c r="C167" t="s">
        <v>173</v>
      </c>
      <c r="G167" t="s">
        <v>174</v>
      </c>
      <c r="H167">
        <f>'Event Structure'!$D$2</f>
        <v>0</v>
      </c>
    </row>
    <row r="168" spans="1:12" x14ac:dyDescent="0.3">
      <c r="C168" t="s">
        <v>175</v>
      </c>
      <c r="G168" t="s">
        <v>176</v>
      </c>
      <c r="H168">
        <f>'Event Structure'!$D$4</f>
        <v>0</v>
      </c>
    </row>
    <row r="169" spans="1:12" x14ac:dyDescent="0.3">
      <c r="G169" t="s">
        <v>177</v>
      </c>
      <c r="H169" s="18">
        <f>'Event Structure'!$D$3</f>
        <v>0</v>
      </c>
      <c r="I169" s="2" t="s">
        <v>37</v>
      </c>
      <c r="J169" s="18">
        <f>'Event Structure'!$H$3</f>
        <v>0</v>
      </c>
    </row>
    <row r="170" spans="1:12" ht="15" customHeight="1" x14ac:dyDescent="0.3">
      <c r="A170" s="174" t="s">
        <v>197</v>
      </c>
      <c r="B170" s="174"/>
      <c r="C170" s="174"/>
      <c r="D170" s="174"/>
      <c r="E170" s="174"/>
      <c r="F170" s="174"/>
      <c r="G170" t="s">
        <v>179</v>
      </c>
      <c r="H170" s="2">
        <v>4</v>
      </c>
      <c r="I170" s="2" t="s">
        <v>180</v>
      </c>
      <c r="J170" s="19"/>
    </row>
    <row r="171" spans="1:12" ht="15" customHeight="1" x14ac:dyDescent="0.3">
      <c r="A171" s="174"/>
      <c r="B171" s="174"/>
      <c r="C171" s="174"/>
      <c r="D171" s="174"/>
      <c r="E171" s="174"/>
      <c r="F171" s="174"/>
    </row>
    <row r="172" spans="1:12" x14ac:dyDescent="0.3">
      <c r="A172" t="s">
        <v>182</v>
      </c>
    </row>
    <row r="173" spans="1:12" x14ac:dyDescent="0.3">
      <c r="A173" t="s">
        <v>183</v>
      </c>
    </row>
    <row r="174" spans="1:12" x14ac:dyDescent="0.3">
      <c r="A174" s="160"/>
      <c r="B174" s="146" t="s">
        <v>120</v>
      </c>
      <c r="C174" s="148"/>
      <c r="D174" s="141" t="s">
        <v>184</v>
      </c>
      <c r="E174" s="142" t="s">
        <v>124</v>
      </c>
      <c r="F174" s="142" t="s">
        <v>128</v>
      </c>
      <c r="G174" s="142" t="s">
        <v>185</v>
      </c>
      <c r="H174" s="142"/>
      <c r="I174" s="143"/>
      <c r="J174" s="146" t="s">
        <v>186</v>
      </c>
      <c r="K174" s="147"/>
      <c r="L174" s="148"/>
    </row>
    <row r="175" spans="1:12" x14ac:dyDescent="0.3">
      <c r="A175" s="161"/>
      <c r="B175" s="162"/>
      <c r="C175" s="163"/>
      <c r="D175" s="141"/>
      <c r="E175" s="142"/>
      <c r="F175" s="142"/>
      <c r="G175" s="142"/>
      <c r="H175" s="142"/>
      <c r="I175" s="143"/>
      <c r="J175" s="149" t="s">
        <v>193</v>
      </c>
      <c r="K175" s="150"/>
      <c r="L175" s="151"/>
    </row>
    <row r="176" spans="1:12" ht="22.5" customHeight="1" x14ac:dyDescent="0.3">
      <c r="A176" s="20">
        <f>A161+1</f>
        <v>121</v>
      </c>
      <c r="B176" s="164" t="str">
        <f>IF('NM Bookings'!$B125=0,"",'NM Bookings'!$B125)</f>
        <v/>
      </c>
      <c r="C176" s="165"/>
      <c r="D176" s="21" t="str">
        <f>IF('NM Bookings'!$D125=0,"",'NM Bookings'!$D125)</f>
        <v/>
      </c>
      <c r="E176" s="20" t="str">
        <f>IF('NM Bookings'!$F125=0,"",'NM Bookings'!$F125)</f>
        <v/>
      </c>
      <c r="F176" s="22" t="str">
        <f>IF('NM Bookings'!$L125=0,"",'NM Bookings'!$L125)</f>
        <v/>
      </c>
      <c r="G176" s="145"/>
      <c r="H176" s="145"/>
      <c r="I176" s="145"/>
      <c r="J176" s="144"/>
      <c r="K176" s="144"/>
      <c r="L176" s="144"/>
    </row>
    <row r="177" spans="1:12" ht="22.5" customHeight="1" x14ac:dyDescent="0.3">
      <c r="A177" s="20">
        <f>A176+1</f>
        <v>122</v>
      </c>
      <c r="B177" s="164" t="str">
        <f>IF('NM Bookings'!$B126=0,"",'NM Bookings'!$B126)</f>
        <v/>
      </c>
      <c r="C177" s="165"/>
      <c r="D177" s="21" t="str">
        <f>IF('NM Bookings'!$D126=0,"",'NM Bookings'!$D126)</f>
        <v/>
      </c>
      <c r="E177" s="20" t="str">
        <f>IF('NM Bookings'!$F126=0,"",'NM Bookings'!$F126)</f>
        <v/>
      </c>
      <c r="F177" s="22" t="str">
        <f>IF('NM Bookings'!$L126=0,"",'NM Bookings'!$L126)</f>
        <v/>
      </c>
      <c r="G177" s="145"/>
      <c r="H177" s="145"/>
      <c r="I177" s="145"/>
      <c r="J177" s="145"/>
      <c r="K177" s="145"/>
      <c r="L177" s="145"/>
    </row>
    <row r="178" spans="1:12" ht="22.5" customHeight="1" x14ac:dyDescent="0.3">
      <c r="A178" s="20">
        <f t="shared" ref="A178:A215" si="3">A177+1</f>
        <v>123</v>
      </c>
      <c r="B178" s="164" t="str">
        <f>IF('NM Bookings'!$B127=0,"",'NM Bookings'!$B127)</f>
        <v/>
      </c>
      <c r="C178" s="165"/>
      <c r="D178" s="21" t="str">
        <f>IF('NM Bookings'!$D127=0,"",'NM Bookings'!$D127)</f>
        <v/>
      </c>
      <c r="E178" s="20" t="str">
        <f>IF('NM Bookings'!$F127=0,"",'NM Bookings'!$F127)</f>
        <v/>
      </c>
      <c r="F178" s="22" t="str">
        <f>IF('NM Bookings'!$L127=0,"",'NM Bookings'!$L127)</f>
        <v/>
      </c>
      <c r="G178" s="145"/>
      <c r="H178" s="145"/>
      <c r="I178" s="145"/>
      <c r="J178" s="145"/>
      <c r="K178" s="145"/>
      <c r="L178" s="145"/>
    </row>
    <row r="179" spans="1:12" ht="22.5" customHeight="1" x14ac:dyDescent="0.3">
      <c r="A179" s="20">
        <f t="shared" si="3"/>
        <v>124</v>
      </c>
      <c r="B179" s="164" t="str">
        <f>IF('NM Bookings'!$B128=0,"",'NM Bookings'!$B128)</f>
        <v/>
      </c>
      <c r="C179" s="165"/>
      <c r="D179" s="21" t="str">
        <f>IF('NM Bookings'!$D128=0,"",'NM Bookings'!$D128)</f>
        <v/>
      </c>
      <c r="E179" s="20" t="str">
        <f>IF('NM Bookings'!$F128=0,"",'NM Bookings'!$F128)</f>
        <v/>
      </c>
      <c r="F179" s="22" t="str">
        <f>IF('NM Bookings'!$L128=0,"",'NM Bookings'!$L128)</f>
        <v/>
      </c>
      <c r="G179" s="145"/>
      <c r="H179" s="145"/>
      <c r="I179" s="145"/>
      <c r="J179" s="145"/>
      <c r="K179" s="145"/>
      <c r="L179" s="145"/>
    </row>
    <row r="180" spans="1:12" ht="22.5" customHeight="1" x14ac:dyDescent="0.3">
      <c r="A180" s="20">
        <f t="shared" si="3"/>
        <v>125</v>
      </c>
      <c r="B180" s="164" t="str">
        <f>IF('NM Bookings'!$B129=0,"",'NM Bookings'!$B129)</f>
        <v/>
      </c>
      <c r="C180" s="165"/>
      <c r="D180" s="21" t="str">
        <f>IF('NM Bookings'!$D129=0,"",'NM Bookings'!$D129)</f>
        <v/>
      </c>
      <c r="E180" s="20" t="str">
        <f>IF('NM Bookings'!$F129=0,"",'NM Bookings'!$F129)</f>
        <v/>
      </c>
      <c r="F180" s="22" t="str">
        <f>IF('NM Bookings'!$L129=0,"",'NM Bookings'!$L129)</f>
        <v/>
      </c>
      <c r="G180" s="145"/>
      <c r="H180" s="145"/>
      <c r="I180" s="145"/>
      <c r="J180" s="145"/>
      <c r="K180" s="145"/>
      <c r="L180" s="145"/>
    </row>
    <row r="181" spans="1:12" ht="22.5" customHeight="1" x14ac:dyDescent="0.3">
      <c r="A181" s="20">
        <f t="shared" si="3"/>
        <v>126</v>
      </c>
      <c r="B181" s="164" t="str">
        <f>IF('NM Bookings'!$B130=0,"",'NM Bookings'!$B130)</f>
        <v/>
      </c>
      <c r="C181" s="165"/>
      <c r="D181" s="21" t="str">
        <f>IF('NM Bookings'!$D130=0,"",'NM Bookings'!$D130)</f>
        <v/>
      </c>
      <c r="E181" s="20" t="str">
        <f>IF('NM Bookings'!$F130=0,"",'NM Bookings'!$F130)</f>
        <v/>
      </c>
      <c r="F181" s="22" t="str">
        <f>IF('NM Bookings'!$L130=0,"",'NM Bookings'!$L130)</f>
        <v/>
      </c>
      <c r="G181" s="145"/>
      <c r="H181" s="145"/>
      <c r="I181" s="145"/>
      <c r="J181" s="145"/>
      <c r="K181" s="145"/>
      <c r="L181" s="145"/>
    </row>
    <row r="182" spans="1:12" ht="22.5" customHeight="1" x14ac:dyDescent="0.3">
      <c r="A182" s="20">
        <f t="shared" si="3"/>
        <v>127</v>
      </c>
      <c r="B182" s="164" t="str">
        <f>IF('NM Bookings'!$B131=0,"",'NM Bookings'!$B131)</f>
        <v/>
      </c>
      <c r="C182" s="165"/>
      <c r="D182" s="21" t="str">
        <f>IF('NM Bookings'!$D131=0,"",'NM Bookings'!$D131)</f>
        <v/>
      </c>
      <c r="E182" s="20" t="str">
        <f>IF('NM Bookings'!$F131=0,"",'NM Bookings'!$F131)</f>
        <v/>
      </c>
      <c r="F182" s="22" t="str">
        <f>IF('NM Bookings'!$L131=0,"",'NM Bookings'!$L131)</f>
        <v/>
      </c>
      <c r="G182" s="145"/>
      <c r="H182" s="145"/>
      <c r="I182" s="145"/>
      <c r="J182" s="145"/>
      <c r="K182" s="145"/>
      <c r="L182" s="145"/>
    </row>
    <row r="183" spans="1:12" ht="22.5" customHeight="1" x14ac:dyDescent="0.3">
      <c r="A183" s="20">
        <f t="shared" si="3"/>
        <v>128</v>
      </c>
      <c r="B183" s="164" t="str">
        <f>IF('NM Bookings'!$B132=0,"",'NM Bookings'!$B132)</f>
        <v/>
      </c>
      <c r="C183" s="165"/>
      <c r="D183" s="21" t="str">
        <f>IF('NM Bookings'!$D132=0,"",'NM Bookings'!$D132)</f>
        <v/>
      </c>
      <c r="E183" s="20" t="str">
        <f>IF('NM Bookings'!$F132=0,"",'NM Bookings'!$F132)</f>
        <v/>
      </c>
      <c r="F183" s="22" t="str">
        <f>IF('NM Bookings'!$L132=0,"",'NM Bookings'!$L132)</f>
        <v/>
      </c>
      <c r="G183" s="145"/>
      <c r="H183" s="145"/>
      <c r="I183" s="145"/>
      <c r="J183" s="145"/>
      <c r="K183" s="145"/>
      <c r="L183" s="145"/>
    </row>
    <row r="184" spans="1:12" ht="22.5" customHeight="1" x14ac:dyDescent="0.3">
      <c r="A184" s="20">
        <f t="shared" si="3"/>
        <v>129</v>
      </c>
      <c r="B184" s="164" t="str">
        <f>IF('NM Bookings'!$B133=0,"",'NM Bookings'!$B133)</f>
        <v/>
      </c>
      <c r="C184" s="165"/>
      <c r="D184" s="21" t="str">
        <f>IF('NM Bookings'!$D133=0,"",'NM Bookings'!$D133)</f>
        <v/>
      </c>
      <c r="E184" s="20" t="str">
        <f>IF('NM Bookings'!$F133=0,"",'NM Bookings'!$F133)</f>
        <v/>
      </c>
      <c r="F184" s="22" t="str">
        <f>IF('NM Bookings'!$L133=0,"",'NM Bookings'!$L133)</f>
        <v/>
      </c>
      <c r="G184" s="145"/>
      <c r="H184" s="145"/>
      <c r="I184" s="145"/>
      <c r="J184" s="145"/>
      <c r="K184" s="145"/>
      <c r="L184" s="145"/>
    </row>
    <row r="185" spans="1:12" ht="22.5" customHeight="1" x14ac:dyDescent="0.3">
      <c r="A185" s="20">
        <f t="shared" si="3"/>
        <v>130</v>
      </c>
      <c r="B185" s="164" t="str">
        <f>IF('NM Bookings'!$B134=0,"",'NM Bookings'!$B134)</f>
        <v/>
      </c>
      <c r="C185" s="165"/>
      <c r="D185" s="21" t="str">
        <f>IF('NM Bookings'!$D134=0,"",'NM Bookings'!$D134)</f>
        <v/>
      </c>
      <c r="E185" s="20" t="str">
        <f>IF('NM Bookings'!$F134=0,"",'NM Bookings'!$F134)</f>
        <v/>
      </c>
      <c r="F185" s="22" t="str">
        <f>IF('NM Bookings'!$L134=0,"",'NM Bookings'!$L134)</f>
        <v/>
      </c>
      <c r="G185" s="145"/>
      <c r="H185" s="145"/>
      <c r="I185" s="145"/>
      <c r="J185" s="145"/>
      <c r="K185" s="145"/>
      <c r="L185" s="145"/>
    </row>
    <row r="186" spans="1:12" ht="22.5" customHeight="1" x14ac:dyDescent="0.3">
      <c r="A186" s="20">
        <f t="shared" si="3"/>
        <v>131</v>
      </c>
      <c r="B186" s="164" t="str">
        <f>IF('NM Bookings'!$B135=0,"",'NM Bookings'!$B135)</f>
        <v/>
      </c>
      <c r="C186" s="165"/>
      <c r="D186" s="21" t="str">
        <f>IF('NM Bookings'!$D135=0,"",'NM Bookings'!$D135)</f>
        <v/>
      </c>
      <c r="E186" s="20" t="str">
        <f>IF('NM Bookings'!$F135=0,"",'NM Bookings'!$F135)</f>
        <v/>
      </c>
      <c r="F186" s="22" t="str">
        <f>IF('NM Bookings'!$L135=0,"",'NM Bookings'!$L135)</f>
        <v/>
      </c>
      <c r="G186" s="145"/>
      <c r="H186" s="145"/>
      <c r="I186" s="145"/>
      <c r="J186" s="145"/>
      <c r="K186" s="145"/>
      <c r="L186" s="145"/>
    </row>
    <row r="187" spans="1:12" ht="22.5" customHeight="1" x14ac:dyDescent="0.3">
      <c r="A187" s="20">
        <f t="shared" si="3"/>
        <v>132</v>
      </c>
      <c r="B187" s="164" t="str">
        <f>IF('NM Bookings'!$B136=0,"",'NM Bookings'!$B136)</f>
        <v/>
      </c>
      <c r="C187" s="165"/>
      <c r="D187" s="21" t="str">
        <f>IF('NM Bookings'!$D136=0,"",'NM Bookings'!$D136)</f>
        <v/>
      </c>
      <c r="E187" s="20" t="str">
        <f>IF('NM Bookings'!$F136=0,"",'NM Bookings'!$F136)</f>
        <v/>
      </c>
      <c r="F187" s="22" t="str">
        <f>IF('NM Bookings'!$L136=0,"",'NM Bookings'!$L136)</f>
        <v/>
      </c>
      <c r="G187" s="145"/>
      <c r="H187" s="145"/>
      <c r="I187" s="145"/>
      <c r="J187" s="145"/>
      <c r="K187" s="145"/>
      <c r="L187" s="145"/>
    </row>
    <row r="188" spans="1:12" ht="22.5" customHeight="1" x14ac:dyDescent="0.3">
      <c r="A188" s="20">
        <f t="shared" si="3"/>
        <v>133</v>
      </c>
      <c r="B188" s="164" t="str">
        <f>IF('NM Bookings'!$B137=0,"",'NM Bookings'!$B137)</f>
        <v/>
      </c>
      <c r="C188" s="165"/>
      <c r="D188" s="21" t="str">
        <f>IF('NM Bookings'!$D137=0,"",'NM Bookings'!$D137)</f>
        <v/>
      </c>
      <c r="E188" s="20" t="str">
        <f>IF('NM Bookings'!$F137=0,"",'NM Bookings'!$F137)</f>
        <v/>
      </c>
      <c r="F188" s="22" t="str">
        <f>IF('NM Bookings'!$L137=0,"",'NM Bookings'!$L137)</f>
        <v/>
      </c>
      <c r="G188" s="145"/>
      <c r="H188" s="145"/>
      <c r="I188" s="145"/>
      <c r="J188" s="145"/>
      <c r="K188" s="145"/>
      <c r="L188" s="145"/>
    </row>
    <row r="189" spans="1:12" ht="22.5" customHeight="1" x14ac:dyDescent="0.3">
      <c r="A189" s="20">
        <f t="shared" si="3"/>
        <v>134</v>
      </c>
      <c r="B189" s="164" t="str">
        <f>IF('NM Bookings'!$B138=0,"",'NM Bookings'!$B138)</f>
        <v/>
      </c>
      <c r="C189" s="165"/>
      <c r="D189" s="21" t="str">
        <f>IF('NM Bookings'!$D138=0,"",'NM Bookings'!$D138)</f>
        <v/>
      </c>
      <c r="E189" s="20" t="str">
        <f>IF('NM Bookings'!$F138=0,"",'NM Bookings'!$F138)</f>
        <v/>
      </c>
      <c r="F189" s="22" t="str">
        <f>IF('NM Bookings'!$L138=0,"",'NM Bookings'!$L138)</f>
        <v/>
      </c>
      <c r="G189" s="145"/>
      <c r="H189" s="145"/>
      <c r="I189" s="145"/>
      <c r="J189" s="145"/>
      <c r="K189" s="145"/>
      <c r="L189" s="145"/>
    </row>
    <row r="190" spans="1:12" ht="22.5" customHeight="1" x14ac:dyDescent="0.3">
      <c r="A190" s="20">
        <f t="shared" si="3"/>
        <v>135</v>
      </c>
      <c r="B190" s="164" t="str">
        <f>IF('NM Bookings'!$B139=0,"",'NM Bookings'!$B139)</f>
        <v/>
      </c>
      <c r="C190" s="165"/>
      <c r="D190" s="21" t="str">
        <f>IF('NM Bookings'!$D139=0,"",'NM Bookings'!$D139)</f>
        <v/>
      </c>
      <c r="E190" s="20" t="str">
        <f>IF('NM Bookings'!$F139=0,"",'NM Bookings'!$F139)</f>
        <v/>
      </c>
      <c r="F190" s="22" t="str">
        <f>IF('NM Bookings'!$L139=0,"",'NM Bookings'!$L139)</f>
        <v/>
      </c>
      <c r="G190" s="145"/>
      <c r="H190" s="145"/>
      <c r="I190" s="145"/>
      <c r="J190" s="145"/>
      <c r="K190" s="145"/>
      <c r="L190" s="145"/>
    </row>
    <row r="191" spans="1:12" ht="22.5" customHeight="1" x14ac:dyDescent="0.3">
      <c r="A191" s="20">
        <f t="shared" si="3"/>
        <v>136</v>
      </c>
      <c r="B191" s="164" t="str">
        <f>IF('NM Bookings'!$B140=0,"",'NM Bookings'!$B140)</f>
        <v/>
      </c>
      <c r="C191" s="165"/>
      <c r="D191" s="21" t="str">
        <f>IF('NM Bookings'!$D140=0,"",'NM Bookings'!$D140)</f>
        <v/>
      </c>
      <c r="E191" s="20" t="str">
        <f>IF('NM Bookings'!$F140=0,"",'NM Bookings'!$F140)</f>
        <v/>
      </c>
      <c r="F191" s="22" t="str">
        <f>IF('NM Bookings'!$L140=0,"",'NM Bookings'!$L140)</f>
        <v/>
      </c>
      <c r="G191" s="145"/>
      <c r="H191" s="145"/>
      <c r="I191" s="145"/>
      <c r="J191" s="145"/>
      <c r="K191" s="145"/>
      <c r="L191" s="145"/>
    </row>
    <row r="192" spans="1:12" ht="22.5" customHeight="1" x14ac:dyDescent="0.3">
      <c r="A192" s="20">
        <f t="shared" si="3"/>
        <v>137</v>
      </c>
      <c r="B192" s="164" t="str">
        <f>IF('NM Bookings'!$B141=0,"",'NM Bookings'!$B141)</f>
        <v/>
      </c>
      <c r="C192" s="165"/>
      <c r="D192" s="21" t="str">
        <f>IF('NM Bookings'!$D141=0,"",'NM Bookings'!$D141)</f>
        <v/>
      </c>
      <c r="E192" s="20" t="str">
        <f>IF('NM Bookings'!$F141=0,"",'NM Bookings'!$F141)</f>
        <v/>
      </c>
      <c r="F192" s="22" t="str">
        <f>IF('NM Bookings'!$L141=0,"",'NM Bookings'!$L141)</f>
        <v/>
      </c>
      <c r="G192" s="145"/>
      <c r="H192" s="145"/>
      <c r="I192" s="145"/>
      <c r="J192" s="145"/>
      <c r="K192" s="145"/>
      <c r="L192" s="145"/>
    </row>
    <row r="193" spans="1:12" ht="22.5" customHeight="1" x14ac:dyDescent="0.3">
      <c r="A193" s="20">
        <f t="shared" si="3"/>
        <v>138</v>
      </c>
      <c r="B193" s="164" t="str">
        <f>IF('NM Bookings'!$B142=0,"",'NM Bookings'!$B142)</f>
        <v/>
      </c>
      <c r="C193" s="165"/>
      <c r="D193" s="21" t="str">
        <f>IF('NM Bookings'!$D142=0,"",'NM Bookings'!$D142)</f>
        <v/>
      </c>
      <c r="E193" s="20" t="str">
        <f>IF('NM Bookings'!$F142=0,"",'NM Bookings'!$F142)</f>
        <v/>
      </c>
      <c r="F193" s="22" t="str">
        <f>IF('NM Bookings'!$L142=0,"",'NM Bookings'!$L142)</f>
        <v/>
      </c>
      <c r="G193" s="145"/>
      <c r="H193" s="145"/>
      <c r="I193" s="145"/>
      <c r="J193" s="145"/>
      <c r="K193" s="145"/>
      <c r="L193" s="145"/>
    </row>
    <row r="194" spans="1:12" ht="22.5" customHeight="1" x14ac:dyDescent="0.3">
      <c r="A194" s="20">
        <f t="shared" si="3"/>
        <v>139</v>
      </c>
      <c r="B194" s="164" t="str">
        <f>IF('NM Bookings'!$B143=0,"",'NM Bookings'!$B143)</f>
        <v/>
      </c>
      <c r="C194" s="165"/>
      <c r="D194" s="21" t="str">
        <f>IF('NM Bookings'!$D143=0,"",'NM Bookings'!$D143)</f>
        <v/>
      </c>
      <c r="E194" s="20" t="str">
        <f>IF('NM Bookings'!$F143=0,"",'NM Bookings'!$F143)</f>
        <v/>
      </c>
      <c r="F194" s="22" t="str">
        <f>IF('NM Bookings'!$L143=0,"",'NM Bookings'!$L143)</f>
        <v/>
      </c>
      <c r="G194" s="145"/>
      <c r="H194" s="145"/>
      <c r="I194" s="145"/>
      <c r="J194" s="145"/>
      <c r="K194" s="145"/>
      <c r="L194" s="145"/>
    </row>
    <row r="195" spans="1:12" ht="22.5" customHeight="1" x14ac:dyDescent="0.3">
      <c r="A195" s="20">
        <f t="shared" si="3"/>
        <v>140</v>
      </c>
      <c r="B195" s="164" t="str">
        <f>IF('NM Bookings'!$B144=0,"",'NM Bookings'!$B144)</f>
        <v/>
      </c>
      <c r="C195" s="165"/>
      <c r="D195" s="21" t="str">
        <f>IF('NM Bookings'!$D144=0,"",'NM Bookings'!$D144)</f>
        <v/>
      </c>
      <c r="E195" s="20" t="str">
        <f>IF('NM Bookings'!$F144=0,"",'NM Bookings'!$F144)</f>
        <v/>
      </c>
      <c r="F195" s="22" t="str">
        <f>IF('NM Bookings'!$L144=0,"",'NM Bookings'!$L144)</f>
        <v/>
      </c>
      <c r="G195" s="145"/>
      <c r="H195" s="145"/>
      <c r="I195" s="145"/>
      <c r="J195" s="145"/>
      <c r="K195" s="145"/>
      <c r="L195" s="145"/>
    </row>
    <row r="196" spans="1:12" ht="22.5" customHeight="1" x14ac:dyDescent="0.3">
      <c r="A196" s="20">
        <f t="shared" si="3"/>
        <v>141</v>
      </c>
      <c r="B196" s="164" t="str">
        <f>IF('NM Bookings'!$B145=0,"",'NM Bookings'!$B145)</f>
        <v/>
      </c>
      <c r="C196" s="165"/>
      <c r="D196" s="21" t="str">
        <f>IF('NM Bookings'!$D145=0,"",'NM Bookings'!$D145)</f>
        <v/>
      </c>
      <c r="E196" s="20" t="str">
        <f>IF('NM Bookings'!$F145=0,"",'NM Bookings'!$F145)</f>
        <v/>
      </c>
      <c r="F196" s="22" t="str">
        <f>IF('NM Bookings'!$L145=0,"",'NM Bookings'!$L145)</f>
        <v/>
      </c>
      <c r="G196" s="145"/>
      <c r="H196" s="145"/>
      <c r="I196" s="145"/>
      <c r="J196" s="145"/>
      <c r="K196" s="145"/>
      <c r="L196" s="145"/>
    </row>
    <row r="197" spans="1:12" ht="22.5" customHeight="1" x14ac:dyDescent="0.3">
      <c r="A197" s="20">
        <f t="shared" si="3"/>
        <v>142</v>
      </c>
      <c r="B197" s="164" t="str">
        <f>IF('NM Bookings'!$B146=0,"",'NM Bookings'!$B146)</f>
        <v/>
      </c>
      <c r="C197" s="165"/>
      <c r="D197" s="21" t="str">
        <f>IF('NM Bookings'!$D146=0,"",'NM Bookings'!$D146)</f>
        <v/>
      </c>
      <c r="E197" s="20" t="str">
        <f>IF('NM Bookings'!$F146=0,"",'NM Bookings'!$F146)</f>
        <v/>
      </c>
      <c r="F197" s="22" t="str">
        <f>IF('NM Bookings'!$L146=0,"",'NM Bookings'!$L146)</f>
        <v/>
      </c>
      <c r="G197" s="145"/>
      <c r="H197" s="145"/>
      <c r="I197" s="145"/>
      <c r="J197" s="145"/>
      <c r="K197" s="145"/>
      <c r="L197" s="145"/>
    </row>
    <row r="198" spans="1:12" ht="22.5" customHeight="1" x14ac:dyDescent="0.3">
      <c r="A198" s="20">
        <f t="shared" si="3"/>
        <v>143</v>
      </c>
      <c r="B198" s="164" t="str">
        <f>IF('NM Bookings'!$B147=0,"",'NM Bookings'!$B147)</f>
        <v/>
      </c>
      <c r="C198" s="165"/>
      <c r="D198" s="21" t="str">
        <f>IF('NM Bookings'!$D147=0,"",'NM Bookings'!$D147)</f>
        <v/>
      </c>
      <c r="E198" s="20" t="str">
        <f>IF('NM Bookings'!$F147=0,"",'NM Bookings'!$F147)</f>
        <v/>
      </c>
      <c r="F198" s="22" t="str">
        <f>IF('NM Bookings'!$L147=0,"",'NM Bookings'!$L147)</f>
        <v/>
      </c>
      <c r="G198" s="145"/>
      <c r="H198" s="145"/>
      <c r="I198" s="145"/>
      <c r="J198" s="145"/>
      <c r="K198" s="145"/>
      <c r="L198" s="145"/>
    </row>
    <row r="199" spans="1:12" ht="22.5" customHeight="1" x14ac:dyDescent="0.3">
      <c r="A199" s="20">
        <f t="shared" si="3"/>
        <v>144</v>
      </c>
      <c r="B199" s="164" t="str">
        <f>IF('NM Bookings'!$B148=0,"",'NM Bookings'!$B148)</f>
        <v/>
      </c>
      <c r="C199" s="165"/>
      <c r="D199" s="21" t="str">
        <f>IF('NM Bookings'!$D148=0,"",'NM Bookings'!$D148)</f>
        <v/>
      </c>
      <c r="E199" s="20" t="str">
        <f>IF('NM Bookings'!$F148=0,"",'NM Bookings'!$F148)</f>
        <v/>
      </c>
      <c r="F199" s="22" t="str">
        <f>IF('NM Bookings'!$L148=0,"",'NM Bookings'!$L148)</f>
        <v/>
      </c>
      <c r="G199" s="145"/>
      <c r="H199" s="145"/>
      <c r="I199" s="145"/>
      <c r="J199" s="145"/>
      <c r="K199" s="145"/>
      <c r="L199" s="145"/>
    </row>
    <row r="200" spans="1:12" ht="22.5" customHeight="1" x14ac:dyDescent="0.3">
      <c r="A200" s="20">
        <f t="shared" si="3"/>
        <v>145</v>
      </c>
      <c r="B200" s="164" t="str">
        <f>IF('NM Bookings'!$B149=0,"",'NM Bookings'!$B149)</f>
        <v/>
      </c>
      <c r="C200" s="165"/>
      <c r="D200" s="21" t="str">
        <f>IF('NM Bookings'!$D149=0,"",'NM Bookings'!$D149)</f>
        <v/>
      </c>
      <c r="E200" s="20" t="str">
        <f>IF('NM Bookings'!$F149=0,"",'NM Bookings'!$F149)</f>
        <v/>
      </c>
      <c r="F200" s="22" t="str">
        <f>IF('NM Bookings'!$L149=0,"",'NM Bookings'!$L149)</f>
        <v/>
      </c>
      <c r="G200" s="145"/>
      <c r="H200" s="145"/>
      <c r="I200" s="145"/>
      <c r="J200" s="145"/>
      <c r="K200" s="145"/>
      <c r="L200" s="145"/>
    </row>
    <row r="201" spans="1:12" ht="22.5" customHeight="1" x14ac:dyDescent="0.3">
      <c r="A201" s="20">
        <f t="shared" si="3"/>
        <v>146</v>
      </c>
      <c r="B201" s="164" t="str">
        <f>IF('NM Bookings'!$B150=0,"",'NM Bookings'!$B150)</f>
        <v/>
      </c>
      <c r="C201" s="165"/>
      <c r="D201" s="21" t="str">
        <f>IF('NM Bookings'!$D150=0,"",'NM Bookings'!$D150)</f>
        <v/>
      </c>
      <c r="E201" s="20" t="str">
        <f>IF('NM Bookings'!$F150=0,"",'NM Bookings'!$F150)</f>
        <v/>
      </c>
      <c r="F201" s="22" t="str">
        <f>IF('NM Bookings'!$L150=0,"",'NM Bookings'!$L150)</f>
        <v/>
      </c>
      <c r="G201" s="145"/>
      <c r="H201" s="145"/>
      <c r="I201" s="145"/>
      <c r="J201" s="145"/>
      <c r="K201" s="145"/>
      <c r="L201" s="145"/>
    </row>
    <row r="202" spans="1:12" ht="22.5" customHeight="1" x14ac:dyDescent="0.3">
      <c r="A202" s="20">
        <f t="shared" si="3"/>
        <v>147</v>
      </c>
      <c r="B202" s="164" t="str">
        <f>IF('NM Bookings'!$B151=0,"",'NM Bookings'!$B151)</f>
        <v/>
      </c>
      <c r="C202" s="165"/>
      <c r="D202" s="21" t="str">
        <f>IF('NM Bookings'!$D151=0,"",'NM Bookings'!$D151)</f>
        <v/>
      </c>
      <c r="E202" s="20" t="str">
        <f>IF('NM Bookings'!$F151=0,"",'NM Bookings'!$F151)</f>
        <v/>
      </c>
      <c r="F202" s="22" t="str">
        <f>IF('NM Bookings'!$L151=0,"",'NM Bookings'!$L151)</f>
        <v/>
      </c>
      <c r="G202" s="145"/>
      <c r="H202" s="145"/>
      <c r="I202" s="145"/>
      <c r="J202" s="145"/>
      <c r="K202" s="145"/>
      <c r="L202" s="145"/>
    </row>
    <row r="203" spans="1:12" ht="22.5" customHeight="1" x14ac:dyDescent="0.3">
      <c r="A203" s="20">
        <f t="shared" si="3"/>
        <v>148</v>
      </c>
      <c r="B203" s="164" t="str">
        <f>IF('NM Bookings'!$B152=0,"",'NM Bookings'!$B152)</f>
        <v/>
      </c>
      <c r="C203" s="165"/>
      <c r="D203" s="21" t="str">
        <f>IF('NM Bookings'!$D152=0,"",'NM Bookings'!$D152)</f>
        <v/>
      </c>
      <c r="E203" s="20" t="str">
        <f>IF('NM Bookings'!$F152=0,"",'NM Bookings'!$F152)</f>
        <v/>
      </c>
      <c r="F203" s="22" t="str">
        <f>IF('NM Bookings'!$L152=0,"",'NM Bookings'!$L152)</f>
        <v/>
      </c>
      <c r="G203" s="145"/>
      <c r="H203" s="145"/>
      <c r="I203" s="145"/>
      <c r="J203" s="145"/>
      <c r="K203" s="145"/>
      <c r="L203" s="145"/>
    </row>
    <row r="204" spans="1:12" ht="22.5" customHeight="1" x14ac:dyDescent="0.3">
      <c r="A204" s="20">
        <f t="shared" si="3"/>
        <v>149</v>
      </c>
      <c r="B204" s="164" t="str">
        <f>IF('NM Bookings'!$B153=0,"",'NM Bookings'!$B153)</f>
        <v/>
      </c>
      <c r="C204" s="165"/>
      <c r="D204" s="21" t="str">
        <f>IF('NM Bookings'!$D153=0,"",'NM Bookings'!$D153)</f>
        <v/>
      </c>
      <c r="E204" s="20" t="str">
        <f>IF('NM Bookings'!$F153=0,"",'NM Bookings'!$F153)</f>
        <v/>
      </c>
      <c r="F204" s="22" t="str">
        <f>IF('NM Bookings'!$L153=0,"",'NM Bookings'!$L153)</f>
        <v/>
      </c>
      <c r="G204" s="145"/>
      <c r="H204" s="145"/>
      <c r="I204" s="145"/>
      <c r="J204" s="145"/>
      <c r="K204" s="145"/>
      <c r="L204" s="145"/>
    </row>
    <row r="205" spans="1:12" ht="22.5" customHeight="1" x14ac:dyDescent="0.3">
      <c r="A205" s="20">
        <f t="shared" si="3"/>
        <v>150</v>
      </c>
      <c r="B205" s="164" t="str">
        <f>IF('NM Bookings'!$B154=0,"",'NM Bookings'!$B154)</f>
        <v/>
      </c>
      <c r="C205" s="165"/>
      <c r="D205" s="21" t="str">
        <f>IF('NM Bookings'!$D154=0,"",'NM Bookings'!$D154)</f>
        <v/>
      </c>
      <c r="E205" s="20" t="str">
        <f>IF('NM Bookings'!$F154=0,"",'NM Bookings'!$F154)</f>
        <v/>
      </c>
      <c r="F205" s="22" t="str">
        <f>IF('NM Bookings'!$L154=0,"",'NM Bookings'!$L154)</f>
        <v/>
      </c>
      <c r="G205" s="145"/>
      <c r="H205" s="145"/>
      <c r="I205" s="145"/>
      <c r="J205" s="145"/>
      <c r="K205" s="145"/>
      <c r="L205" s="145"/>
    </row>
    <row r="206" spans="1:12" ht="22.5" customHeight="1" x14ac:dyDescent="0.3">
      <c r="A206" s="20">
        <f t="shared" si="3"/>
        <v>151</v>
      </c>
      <c r="B206" s="164" t="str">
        <f>IF('NM Bookings'!$B155=0,"",'NM Bookings'!$B155)</f>
        <v/>
      </c>
      <c r="C206" s="165"/>
      <c r="D206" s="21" t="str">
        <f>IF('NM Bookings'!$D155=0,"",'NM Bookings'!$D155)</f>
        <v/>
      </c>
      <c r="E206" s="20" t="str">
        <f>IF('NM Bookings'!$F155=0,"",'NM Bookings'!$F155)</f>
        <v/>
      </c>
      <c r="F206" s="22" t="str">
        <f>IF('NM Bookings'!$L155=0,"",'NM Bookings'!$L155)</f>
        <v/>
      </c>
      <c r="G206" s="145"/>
      <c r="H206" s="145"/>
      <c r="I206" s="145"/>
      <c r="J206" s="145"/>
      <c r="K206" s="145"/>
      <c r="L206" s="145"/>
    </row>
    <row r="207" spans="1:12" ht="22.5" customHeight="1" x14ac:dyDescent="0.3">
      <c r="A207" s="20">
        <f t="shared" si="3"/>
        <v>152</v>
      </c>
      <c r="B207" s="164" t="str">
        <f>IF('NM Bookings'!$B156=0,"",'NM Bookings'!$B156)</f>
        <v/>
      </c>
      <c r="C207" s="165"/>
      <c r="D207" s="21" t="str">
        <f>IF('NM Bookings'!$D156=0,"",'NM Bookings'!$D156)</f>
        <v/>
      </c>
      <c r="E207" s="20" t="str">
        <f>IF('NM Bookings'!$F156=0,"",'NM Bookings'!$F156)</f>
        <v/>
      </c>
      <c r="F207" s="22" t="str">
        <f>IF('NM Bookings'!$L156=0,"",'NM Bookings'!$L156)</f>
        <v/>
      </c>
      <c r="G207" s="145"/>
      <c r="H207" s="145"/>
      <c r="I207" s="145"/>
      <c r="J207" s="145"/>
      <c r="K207" s="145"/>
      <c r="L207" s="145"/>
    </row>
    <row r="208" spans="1:12" ht="22.5" customHeight="1" x14ac:dyDescent="0.3">
      <c r="A208" s="20">
        <f t="shared" si="3"/>
        <v>153</v>
      </c>
      <c r="B208" s="164" t="str">
        <f>IF('NM Bookings'!$B157=0,"",'NM Bookings'!$B157)</f>
        <v/>
      </c>
      <c r="C208" s="165"/>
      <c r="D208" s="21" t="str">
        <f>IF('NM Bookings'!$D157=0,"",'NM Bookings'!$D157)</f>
        <v/>
      </c>
      <c r="E208" s="20" t="str">
        <f>IF('NM Bookings'!$F157=0,"",'NM Bookings'!$F157)</f>
        <v/>
      </c>
      <c r="F208" s="22" t="str">
        <f>IF('NM Bookings'!$L157=0,"",'NM Bookings'!$L157)</f>
        <v/>
      </c>
      <c r="G208" s="145"/>
      <c r="H208" s="145"/>
      <c r="I208" s="145"/>
      <c r="J208" s="145"/>
      <c r="K208" s="145"/>
      <c r="L208" s="145"/>
    </row>
    <row r="209" spans="1:12" ht="22.5" customHeight="1" x14ac:dyDescent="0.3">
      <c r="A209" s="20">
        <f t="shared" si="3"/>
        <v>154</v>
      </c>
      <c r="B209" s="164" t="str">
        <f>IF('NM Bookings'!$B158=0,"",'NM Bookings'!$B158)</f>
        <v/>
      </c>
      <c r="C209" s="165"/>
      <c r="D209" s="21" t="str">
        <f>IF('NM Bookings'!$D158=0,"",'NM Bookings'!$D158)</f>
        <v/>
      </c>
      <c r="E209" s="20" t="str">
        <f>IF('NM Bookings'!$F158=0,"",'NM Bookings'!$F158)</f>
        <v/>
      </c>
      <c r="F209" s="22" t="str">
        <f>IF('NM Bookings'!$L158=0,"",'NM Bookings'!$L158)</f>
        <v/>
      </c>
      <c r="G209" s="145"/>
      <c r="H209" s="145"/>
      <c r="I209" s="145"/>
      <c r="J209" s="145"/>
      <c r="K209" s="145"/>
      <c r="L209" s="145"/>
    </row>
    <row r="210" spans="1:12" ht="22.5" customHeight="1" x14ac:dyDescent="0.3">
      <c r="A210" s="20">
        <f t="shared" si="3"/>
        <v>155</v>
      </c>
      <c r="B210" s="164" t="str">
        <f>IF('NM Bookings'!$B159=0,"",'NM Bookings'!$B159)</f>
        <v/>
      </c>
      <c r="C210" s="165"/>
      <c r="D210" s="21" t="str">
        <f>IF('NM Bookings'!$D159=0,"",'NM Bookings'!$D159)</f>
        <v/>
      </c>
      <c r="E210" s="20" t="str">
        <f>IF('NM Bookings'!$F159=0,"",'NM Bookings'!$F159)</f>
        <v/>
      </c>
      <c r="F210" s="22" t="str">
        <f>IF('NM Bookings'!$L159=0,"",'NM Bookings'!$L159)</f>
        <v/>
      </c>
      <c r="G210" s="145"/>
      <c r="H210" s="145"/>
      <c r="I210" s="145"/>
      <c r="J210" s="145"/>
      <c r="K210" s="145"/>
      <c r="L210" s="145"/>
    </row>
    <row r="211" spans="1:12" ht="22.5" customHeight="1" x14ac:dyDescent="0.3">
      <c r="A211" s="20">
        <f t="shared" si="3"/>
        <v>156</v>
      </c>
      <c r="B211" s="164" t="str">
        <f>IF('NM Bookings'!$B160=0,"",'NM Bookings'!$B160)</f>
        <v/>
      </c>
      <c r="C211" s="165"/>
      <c r="D211" s="21" t="str">
        <f>IF('NM Bookings'!$D160=0,"",'NM Bookings'!$D160)</f>
        <v/>
      </c>
      <c r="E211" s="20" t="str">
        <f>IF('NM Bookings'!$F160=0,"",'NM Bookings'!$F160)</f>
        <v/>
      </c>
      <c r="F211" s="22" t="str">
        <f>IF('NM Bookings'!$L160=0,"",'NM Bookings'!$L160)</f>
        <v/>
      </c>
      <c r="G211" s="145"/>
      <c r="H211" s="145"/>
      <c r="I211" s="145"/>
      <c r="J211" s="145"/>
      <c r="K211" s="145"/>
      <c r="L211" s="145"/>
    </row>
    <row r="212" spans="1:12" ht="22.5" customHeight="1" x14ac:dyDescent="0.3">
      <c r="A212" s="20">
        <f t="shared" si="3"/>
        <v>157</v>
      </c>
      <c r="B212" s="164" t="str">
        <f>IF('NM Bookings'!$B161=0,"",'NM Bookings'!$B161)</f>
        <v/>
      </c>
      <c r="C212" s="165"/>
      <c r="D212" s="21" t="str">
        <f>IF('NM Bookings'!$D161=0,"",'NM Bookings'!$D161)</f>
        <v/>
      </c>
      <c r="E212" s="20" t="str">
        <f>IF('NM Bookings'!$F161=0,"",'NM Bookings'!$F161)</f>
        <v/>
      </c>
      <c r="F212" s="22" t="str">
        <f>IF('NM Bookings'!$L161=0,"",'NM Bookings'!$L161)</f>
        <v/>
      </c>
      <c r="G212" s="145"/>
      <c r="H212" s="145"/>
      <c r="I212" s="145"/>
      <c r="J212" s="145"/>
      <c r="K212" s="145"/>
      <c r="L212" s="145"/>
    </row>
    <row r="213" spans="1:12" ht="22.5" customHeight="1" x14ac:dyDescent="0.3">
      <c r="A213" s="20">
        <f t="shared" si="3"/>
        <v>158</v>
      </c>
      <c r="B213" s="164" t="str">
        <f>IF('NM Bookings'!$B162=0,"",'NM Bookings'!$B162)</f>
        <v/>
      </c>
      <c r="C213" s="165"/>
      <c r="D213" s="21" t="str">
        <f>IF('NM Bookings'!$D162=0,"",'NM Bookings'!$D162)</f>
        <v/>
      </c>
      <c r="E213" s="20" t="str">
        <f>IF('NM Bookings'!$F162=0,"",'NM Bookings'!$F162)</f>
        <v/>
      </c>
      <c r="F213" s="22" t="str">
        <f>IF('NM Bookings'!$L162=0,"",'NM Bookings'!$L162)</f>
        <v/>
      </c>
      <c r="G213" s="145"/>
      <c r="H213" s="145"/>
      <c r="I213" s="145"/>
      <c r="J213" s="145"/>
      <c r="K213" s="145"/>
      <c r="L213" s="145"/>
    </row>
    <row r="214" spans="1:12" ht="22.5" customHeight="1" x14ac:dyDescent="0.3">
      <c r="A214" s="20">
        <f t="shared" si="3"/>
        <v>159</v>
      </c>
      <c r="B214" s="164" t="str">
        <f>IF('NM Bookings'!$B163=0,"",'NM Bookings'!$B163)</f>
        <v/>
      </c>
      <c r="C214" s="165"/>
      <c r="D214" s="21" t="str">
        <f>IF('NM Bookings'!$D163=0,"",'NM Bookings'!$D163)</f>
        <v/>
      </c>
      <c r="E214" s="20" t="str">
        <f>IF('NM Bookings'!$F163=0,"",'NM Bookings'!$F163)</f>
        <v/>
      </c>
      <c r="F214" s="22" t="str">
        <f>IF('NM Bookings'!$L163=0,"",'NM Bookings'!$L163)</f>
        <v/>
      </c>
      <c r="G214" s="145"/>
      <c r="H214" s="145"/>
      <c r="I214" s="145"/>
      <c r="J214" s="145"/>
      <c r="K214" s="145"/>
      <c r="L214" s="145"/>
    </row>
    <row r="215" spans="1:12" ht="22.5" customHeight="1" x14ac:dyDescent="0.3">
      <c r="A215" s="20">
        <f t="shared" si="3"/>
        <v>160</v>
      </c>
      <c r="B215" s="164" t="str">
        <f>IF('NM Bookings'!$B164=0,"",'NM Bookings'!$B164)</f>
        <v/>
      </c>
      <c r="C215" s="165"/>
      <c r="D215" s="21" t="str">
        <f>IF('NM Bookings'!$D164=0,"",'NM Bookings'!$D164)</f>
        <v/>
      </c>
      <c r="E215" s="20" t="str">
        <f>IF('NM Bookings'!$F164=0,"",'NM Bookings'!$F164)</f>
        <v/>
      </c>
      <c r="F215" s="22" t="str">
        <f>IF('NM Bookings'!$L164=0,"",'NM Bookings'!$L164)</f>
        <v/>
      </c>
      <c r="G215" s="145"/>
      <c r="H215" s="145"/>
      <c r="I215" s="145"/>
      <c r="J215" s="145"/>
      <c r="K215" s="145"/>
      <c r="L215" s="145"/>
    </row>
    <row r="216" spans="1:12" ht="3" customHeight="1" x14ac:dyDescent="0.3"/>
    <row r="217" spans="1:12" x14ac:dyDescent="0.3">
      <c r="A217" s="5" t="s">
        <v>188</v>
      </c>
    </row>
    <row r="218" spans="1:12" x14ac:dyDescent="0.3">
      <c r="A218" t="s">
        <v>189</v>
      </c>
    </row>
    <row r="219" spans="1:12" x14ac:dyDescent="0.3">
      <c r="A219" s="166" t="s">
        <v>190</v>
      </c>
      <c r="B219" s="167"/>
      <c r="C219" s="160"/>
      <c r="D219" s="168" t="s">
        <v>191</v>
      </c>
      <c r="E219" s="160"/>
      <c r="F219" s="170" t="s">
        <v>192</v>
      </c>
      <c r="G219" s="152"/>
      <c r="H219" s="153"/>
      <c r="I219" s="168" t="s">
        <v>191</v>
      </c>
      <c r="J219" s="152"/>
      <c r="K219" s="153"/>
    </row>
    <row r="220" spans="1:12" x14ac:dyDescent="0.3">
      <c r="A220" s="166"/>
      <c r="B220" s="167"/>
      <c r="C220" s="161"/>
      <c r="D220" s="168"/>
      <c r="E220" s="161"/>
      <c r="F220" s="170"/>
      <c r="G220" s="154"/>
      <c r="H220" s="155"/>
      <c r="I220" s="168"/>
      <c r="J220" s="154"/>
      <c r="K220" s="155"/>
    </row>
    <row r="221" spans="1:12" x14ac:dyDescent="0.3">
      <c r="C221" t="s">
        <v>173</v>
      </c>
      <c r="G221" t="s">
        <v>174</v>
      </c>
      <c r="H221">
        <f>'Event Structure'!$D$2</f>
        <v>0</v>
      </c>
    </row>
    <row r="222" spans="1:12" x14ac:dyDescent="0.3">
      <c r="C222" t="s">
        <v>175</v>
      </c>
      <c r="G222" t="s">
        <v>176</v>
      </c>
      <c r="H222">
        <f>'Event Structure'!$D$4</f>
        <v>0</v>
      </c>
    </row>
    <row r="223" spans="1:12" x14ac:dyDescent="0.3">
      <c r="G223" t="s">
        <v>177</v>
      </c>
      <c r="H223" s="18">
        <f>'Event Structure'!$D$3</f>
        <v>0</v>
      </c>
      <c r="I223" s="2" t="s">
        <v>37</v>
      </c>
      <c r="J223" s="18">
        <f>'Event Structure'!$H$3</f>
        <v>0</v>
      </c>
    </row>
    <row r="224" spans="1:12" ht="15" customHeight="1" x14ac:dyDescent="0.3">
      <c r="A224" s="174" t="s">
        <v>197</v>
      </c>
      <c r="B224" s="174"/>
      <c r="C224" s="174"/>
      <c r="D224" s="174"/>
      <c r="E224" s="174"/>
      <c r="F224" s="174"/>
      <c r="G224" t="s">
        <v>179</v>
      </c>
      <c r="H224" s="2">
        <v>5</v>
      </c>
      <c r="I224" s="2" t="s">
        <v>180</v>
      </c>
      <c r="J224" s="19"/>
    </row>
    <row r="225" spans="1:12" ht="15" customHeight="1" x14ac:dyDescent="0.3">
      <c r="A225" s="174"/>
      <c r="B225" s="174"/>
      <c r="C225" s="174"/>
      <c r="D225" s="174"/>
      <c r="E225" s="174"/>
      <c r="F225" s="174"/>
    </row>
    <row r="226" spans="1:12" x14ac:dyDescent="0.3">
      <c r="A226" t="s">
        <v>182</v>
      </c>
    </row>
    <row r="227" spans="1:12" x14ac:dyDescent="0.3">
      <c r="A227" t="s">
        <v>183</v>
      </c>
    </row>
    <row r="228" spans="1:12" x14ac:dyDescent="0.3">
      <c r="A228" s="160"/>
      <c r="B228" s="146" t="s">
        <v>120</v>
      </c>
      <c r="C228" s="148"/>
      <c r="D228" s="141" t="s">
        <v>184</v>
      </c>
      <c r="E228" s="142" t="s">
        <v>124</v>
      </c>
      <c r="F228" s="142" t="s">
        <v>128</v>
      </c>
      <c r="G228" s="142" t="s">
        <v>185</v>
      </c>
      <c r="H228" s="142"/>
      <c r="I228" s="143"/>
      <c r="J228" s="146" t="s">
        <v>186</v>
      </c>
      <c r="K228" s="147"/>
      <c r="L228" s="148"/>
    </row>
    <row r="229" spans="1:12" x14ac:dyDescent="0.3">
      <c r="A229" s="161"/>
      <c r="B229" s="162"/>
      <c r="C229" s="163"/>
      <c r="D229" s="141"/>
      <c r="E229" s="142"/>
      <c r="F229" s="142"/>
      <c r="G229" s="142"/>
      <c r="H229" s="142"/>
      <c r="I229" s="143"/>
      <c r="J229" s="149" t="s">
        <v>193</v>
      </c>
      <c r="K229" s="150"/>
      <c r="L229" s="151"/>
    </row>
    <row r="230" spans="1:12" ht="22.5" customHeight="1" x14ac:dyDescent="0.3">
      <c r="A230" s="20">
        <f>A215+1</f>
        <v>161</v>
      </c>
      <c r="B230" s="164" t="str">
        <f>IF('NM Bookings'!$B165=0,"",'NM Bookings'!$B165)</f>
        <v/>
      </c>
      <c r="C230" s="165"/>
      <c r="D230" s="21" t="str">
        <f>IF('NM Bookings'!$D165=0,"",'NM Bookings'!$D165)</f>
        <v/>
      </c>
      <c r="E230" s="20" t="str">
        <f>IF('NM Bookings'!$F165=0,"",'NM Bookings'!$F165)</f>
        <v/>
      </c>
      <c r="F230" s="22" t="str">
        <f>IF('NM Bookings'!$L165=0,"",'NM Bookings'!$L165)</f>
        <v/>
      </c>
      <c r="G230" s="145"/>
      <c r="H230" s="145"/>
      <c r="I230" s="145"/>
      <c r="J230" s="144"/>
      <c r="K230" s="144"/>
      <c r="L230" s="144"/>
    </row>
    <row r="231" spans="1:12" ht="22.5" customHeight="1" x14ac:dyDescent="0.3">
      <c r="A231" s="20">
        <f>A230+1</f>
        <v>162</v>
      </c>
      <c r="B231" s="164" t="str">
        <f>IF('NM Bookings'!$B166=0,"",'NM Bookings'!$B166)</f>
        <v/>
      </c>
      <c r="C231" s="165"/>
      <c r="D231" s="21" t="str">
        <f>IF('NM Bookings'!$D166=0,"",'NM Bookings'!$D166)</f>
        <v/>
      </c>
      <c r="E231" s="20" t="str">
        <f>IF('NM Bookings'!$F166=0,"",'NM Bookings'!$F166)</f>
        <v/>
      </c>
      <c r="F231" s="22" t="str">
        <f>IF('NM Bookings'!$L166=0,"",'NM Bookings'!$L166)</f>
        <v/>
      </c>
      <c r="G231" s="145"/>
      <c r="H231" s="145"/>
      <c r="I231" s="145"/>
      <c r="J231" s="145"/>
      <c r="K231" s="145"/>
      <c r="L231" s="145"/>
    </row>
    <row r="232" spans="1:12" ht="22.5" customHeight="1" x14ac:dyDescent="0.3">
      <c r="A232" s="20">
        <f t="shared" ref="A232:A269" si="4">A231+1</f>
        <v>163</v>
      </c>
      <c r="B232" s="164" t="str">
        <f>IF('NM Bookings'!$B167=0,"",'NM Bookings'!$B167)</f>
        <v/>
      </c>
      <c r="C232" s="165"/>
      <c r="D232" s="21" t="str">
        <f>IF('NM Bookings'!$D167=0,"",'NM Bookings'!$D167)</f>
        <v/>
      </c>
      <c r="E232" s="20" t="str">
        <f>IF('NM Bookings'!$F167=0,"",'NM Bookings'!$F167)</f>
        <v/>
      </c>
      <c r="F232" s="22" t="str">
        <f>IF('NM Bookings'!$L167=0,"",'NM Bookings'!$L167)</f>
        <v/>
      </c>
      <c r="G232" s="145"/>
      <c r="H232" s="145"/>
      <c r="I232" s="145"/>
      <c r="J232" s="145"/>
      <c r="K232" s="145"/>
      <c r="L232" s="145"/>
    </row>
    <row r="233" spans="1:12" ht="22.5" customHeight="1" x14ac:dyDescent="0.3">
      <c r="A233" s="20">
        <f t="shared" si="4"/>
        <v>164</v>
      </c>
      <c r="B233" s="164" t="str">
        <f>IF('NM Bookings'!$B168=0,"",'NM Bookings'!$B168)</f>
        <v/>
      </c>
      <c r="C233" s="165"/>
      <c r="D233" s="21" t="str">
        <f>IF('NM Bookings'!$D168=0,"",'NM Bookings'!$D168)</f>
        <v/>
      </c>
      <c r="E233" s="20" t="str">
        <f>IF('NM Bookings'!$F168=0,"",'NM Bookings'!$F168)</f>
        <v/>
      </c>
      <c r="F233" s="22" t="str">
        <f>IF('NM Bookings'!$L168=0,"",'NM Bookings'!$L168)</f>
        <v/>
      </c>
      <c r="G233" s="145"/>
      <c r="H233" s="145"/>
      <c r="I233" s="145"/>
      <c r="J233" s="145"/>
      <c r="K233" s="145"/>
      <c r="L233" s="145"/>
    </row>
    <row r="234" spans="1:12" ht="22.5" customHeight="1" x14ac:dyDescent="0.3">
      <c r="A234" s="20">
        <f t="shared" si="4"/>
        <v>165</v>
      </c>
      <c r="B234" s="164" t="str">
        <f>IF('NM Bookings'!$B169=0,"",'NM Bookings'!$B169)</f>
        <v/>
      </c>
      <c r="C234" s="165"/>
      <c r="D234" s="21" t="str">
        <f>IF('NM Bookings'!$D169=0,"",'NM Bookings'!$D169)</f>
        <v/>
      </c>
      <c r="E234" s="20" t="str">
        <f>IF('NM Bookings'!$F169=0,"",'NM Bookings'!$F169)</f>
        <v/>
      </c>
      <c r="F234" s="22" t="str">
        <f>IF('NM Bookings'!$L169=0,"",'NM Bookings'!$L169)</f>
        <v/>
      </c>
      <c r="G234" s="145"/>
      <c r="H234" s="145"/>
      <c r="I234" s="145"/>
      <c r="J234" s="145"/>
      <c r="K234" s="145"/>
      <c r="L234" s="145"/>
    </row>
    <row r="235" spans="1:12" ht="22.5" customHeight="1" x14ac:dyDescent="0.3">
      <c r="A235" s="20">
        <f t="shared" si="4"/>
        <v>166</v>
      </c>
      <c r="B235" s="164" t="str">
        <f>IF('NM Bookings'!$B170=0,"",'NM Bookings'!$B170)</f>
        <v/>
      </c>
      <c r="C235" s="165"/>
      <c r="D235" s="21" t="str">
        <f>IF('NM Bookings'!$D170=0,"",'NM Bookings'!$D170)</f>
        <v/>
      </c>
      <c r="E235" s="20" t="str">
        <f>IF('NM Bookings'!$F170=0,"",'NM Bookings'!$F170)</f>
        <v/>
      </c>
      <c r="F235" s="22" t="str">
        <f>IF('NM Bookings'!$L170=0,"",'NM Bookings'!$L170)</f>
        <v/>
      </c>
      <c r="G235" s="145"/>
      <c r="H235" s="145"/>
      <c r="I235" s="145"/>
      <c r="J235" s="145"/>
      <c r="K235" s="145"/>
      <c r="L235" s="145"/>
    </row>
    <row r="236" spans="1:12" ht="22.5" customHeight="1" x14ac:dyDescent="0.3">
      <c r="A236" s="20">
        <f t="shared" si="4"/>
        <v>167</v>
      </c>
      <c r="B236" s="164" t="str">
        <f>IF('NM Bookings'!$B171=0,"",'NM Bookings'!$B171)</f>
        <v/>
      </c>
      <c r="C236" s="165"/>
      <c r="D236" s="21" t="str">
        <f>IF('NM Bookings'!$D171=0,"",'NM Bookings'!$D171)</f>
        <v/>
      </c>
      <c r="E236" s="20" t="str">
        <f>IF('NM Bookings'!$F171=0,"",'NM Bookings'!$F171)</f>
        <v/>
      </c>
      <c r="F236" s="22" t="str">
        <f>IF('NM Bookings'!$L171=0,"",'NM Bookings'!$L171)</f>
        <v/>
      </c>
      <c r="G236" s="145"/>
      <c r="H236" s="145"/>
      <c r="I236" s="145"/>
      <c r="J236" s="145"/>
      <c r="K236" s="145"/>
      <c r="L236" s="145"/>
    </row>
    <row r="237" spans="1:12" ht="22.5" customHeight="1" x14ac:dyDescent="0.3">
      <c r="A237" s="20">
        <f t="shared" si="4"/>
        <v>168</v>
      </c>
      <c r="B237" s="164" t="str">
        <f>IF('NM Bookings'!$B172=0,"",'NM Bookings'!$B172)</f>
        <v/>
      </c>
      <c r="C237" s="165"/>
      <c r="D237" s="21" t="str">
        <f>IF('NM Bookings'!$D172=0,"",'NM Bookings'!$D172)</f>
        <v/>
      </c>
      <c r="E237" s="20" t="str">
        <f>IF('NM Bookings'!$F172=0,"",'NM Bookings'!$F172)</f>
        <v/>
      </c>
      <c r="F237" s="22" t="str">
        <f>IF('NM Bookings'!$L172=0,"",'NM Bookings'!$L172)</f>
        <v/>
      </c>
      <c r="G237" s="145"/>
      <c r="H237" s="145"/>
      <c r="I237" s="145"/>
      <c r="J237" s="145"/>
      <c r="K237" s="145"/>
      <c r="L237" s="145"/>
    </row>
    <row r="238" spans="1:12" ht="22.5" customHeight="1" x14ac:dyDescent="0.3">
      <c r="A238" s="20">
        <f t="shared" si="4"/>
        <v>169</v>
      </c>
      <c r="B238" s="164" t="str">
        <f>IF('NM Bookings'!$B173=0,"",'NM Bookings'!$B173)</f>
        <v/>
      </c>
      <c r="C238" s="165"/>
      <c r="D238" s="21" t="str">
        <f>IF('NM Bookings'!$D173=0,"",'NM Bookings'!$D173)</f>
        <v/>
      </c>
      <c r="E238" s="20" t="str">
        <f>IF('NM Bookings'!$F173=0,"",'NM Bookings'!$F173)</f>
        <v/>
      </c>
      <c r="F238" s="22" t="str">
        <f>IF('NM Bookings'!$L173=0,"",'NM Bookings'!$L173)</f>
        <v/>
      </c>
      <c r="G238" s="145"/>
      <c r="H238" s="145"/>
      <c r="I238" s="145"/>
      <c r="J238" s="145"/>
      <c r="K238" s="145"/>
      <c r="L238" s="145"/>
    </row>
    <row r="239" spans="1:12" ht="22.5" customHeight="1" x14ac:dyDescent="0.3">
      <c r="A239" s="20">
        <f t="shared" si="4"/>
        <v>170</v>
      </c>
      <c r="B239" s="164" t="str">
        <f>IF('NM Bookings'!$B174=0,"",'NM Bookings'!$B174)</f>
        <v/>
      </c>
      <c r="C239" s="165"/>
      <c r="D239" s="21" t="str">
        <f>IF('NM Bookings'!$D174=0,"",'NM Bookings'!$D174)</f>
        <v/>
      </c>
      <c r="E239" s="20" t="str">
        <f>IF('NM Bookings'!$F174=0,"",'NM Bookings'!$F174)</f>
        <v/>
      </c>
      <c r="F239" s="22" t="str">
        <f>IF('NM Bookings'!$L174=0,"",'NM Bookings'!$L174)</f>
        <v/>
      </c>
      <c r="G239" s="145"/>
      <c r="H239" s="145"/>
      <c r="I239" s="145"/>
      <c r="J239" s="145"/>
      <c r="K239" s="145"/>
      <c r="L239" s="145"/>
    </row>
    <row r="240" spans="1:12" ht="22.5" customHeight="1" x14ac:dyDescent="0.3">
      <c r="A240" s="20">
        <f t="shared" si="4"/>
        <v>171</v>
      </c>
      <c r="B240" s="164" t="str">
        <f>IF('NM Bookings'!$B175=0,"",'NM Bookings'!$B175)</f>
        <v/>
      </c>
      <c r="C240" s="165"/>
      <c r="D240" s="21" t="str">
        <f>IF('NM Bookings'!$D175=0,"",'NM Bookings'!$D175)</f>
        <v/>
      </c>
      <c r="E240" s="20" t="str">
        <f>IF('NM Bookings'!$F175=0,"",'NM Bookings'!$F175)</f>
        <v/>
      </c>
      <c r="F240" s="22" t="str">
        <f>IF('NM Bookings'!$L175=0,"",'NM Bookings'!$L175)</f>
        <v/>
      </c>
      <c r="G240" s="145"/>
      <c r="H240" s="145"/>
      <c r="I240" s="145"/>
      <c r="J240" s="145"/>
      <c r="K240" s="145"/>
      <c r="L240" s="145"/>
    </row>
    <row r="241" spans="1:12" ht="22.5" customHeight="1" x14ac:dyDescent="0.3">
      <c r="A241" s="20">
        <f t="shared" si="4"/>
        <v>172</v>
      </c>
      <c r="B241" s="164" t="str">
        <f>IF('NM Bookings'!$B176=0,"",'NM Bookings'!$B176)</f>
        <v/>
      </c>
      <c r="C241" s="165"/>
      <c r="D241" s="21" t="str">
        <f>IF('NM Bookings'!$D176=0,"",'NM Bookings'!$D176)</f>
        <v/>
      </c>
      <c r="E241" s="20" t="str">
        <f>IF('NM Bookings'!$F176=0,"",'NM Bookings'!$F176)</f>
        <v/>
      </c>
      <c r="F241" s="22" t="str">
        <f>IF('NM Bookings'!$L176=0,"",'NM Bookings'!$L176)</f>
        <v/>
      </c>
      <c r="G241" s="145"/>
      <c r="H241" s="145"/>
      <c r="I241" s="145"/>
      <c r="J241" s="145"/>
      <c r="K241" s="145"/>
      <c r="L241" s="145"/>
    </row>
    <row r="242" spans="1:12" ht="22.5" customHeight="1" x14ac:dyDescent="0.3">
      <c r="A242" s="20">
        <f t="shared" si="4"/>
        <v>173</v>
      </c>
      <c r="B242" s="164" t="str">
        <f>IF('NM Bookings'!$B177=0,"",'NM Bookings'!$B177)</f>
        <v/>
      </c>
      <c r="C242" s="165"/>
      <c r="D242" s="21" t="str">
        <f>IF('NM Bookings'!$D177=0,"",'NM Bookings'!$D177)</f>
        <v/>
      </c>
      <c r="E242" s="20" t="str">
        <f>IF('NM Bookings'!$F177=0,"",'NM Bookings'!$F177)</f>
        <v/>
      </c>
      <c r="F242" s="22" t="str">
        <f>IF('NM Bookings'!$L177=0,"",'NM Bookings'!$L177)</f>
        <v/>
      </c>
      <c r="G242" s="145"/>
      <c r="H242" s="145"/>
      <c r="I242" s="145"/>
      <c r="J242" s="145"/>
      <c r="K242" s="145"/>
      <c r="L242" s="145"/>
    </row>
    <row r="243" spans="1:12" ht="22.5" customHeight="1" x14ac:dyDescent="0.3">
      <c r="A243" s="20">
        <f t="shared" si="4"/>
        <v>174</v>
      </c>
      <c r="B243" s="164" t="str">
        <f>IF('NM Bookings'!$B178=0,"",'NM Bookings'!$B178)</f>
        <v/>
      </c>
      <c r="C243" s="165"/>
      <c r="D243" s="21" t="str">
        <f>IF('NM Bookings'!$D178=0,"",'NM Bookings'!$D178)</f>
        <v/>
      </c>
      <c r="E243" s="20" t="str">
        <f>IF('NM Bookings'!$F178=0,"",'NM Bookings'!$F178)</f>
        <v/>
      </c>
      <c r="F243" s="22" t="str">
        <f>IF('NM Bookings'!$L178=0,"",'NM Bookings'!$L178)</f>
        <v/>
      </c>
      <c r="G243" s="145"/>
      <c r="H243" s="145"/>
      <c r="I243" s="145"/>
      <c r="J243" s="145"/>
      <c r="K243" s="145"/>
      <c r="L243" s="145"/>
    </row>
    <row r="244" spans="1:12" ht="22.5" customHeight="1" x14ac:dyDescent="0.3">
      <c r="A244" s="20">
        <f t="shared" si="4"/>
        <v>175</v>
      </c>
      <c r="B244" s="164" t="str">
        <f>IF('NM Bookings'!$B179=0,"",'NM Bookings'!$B179)</f>
        <v/>
      </c>
      <c r="C244" s="165"/>
      <c r="D244" s="21" t="str">
        <f>IF('NM Bookings'!$D179=0,"",'NM Bookings'!$D179)</f>
        <v/>
      </c>
      <c r="E244" s="20" t="str">
        <f>IF('NM Bookings'!$F179=0,"",'NM Bookings'!$F179)</f>
        <v/>
      </c>
      <c r="F244" s="22" t="str">
        <f>IF('NM Bookings'!$L179=0,"",'NM Bookings'!$L179)</f>
        <v/>
      </c>
      <c r="G244" s="145"/>
      <c r="H244" s="145"/>
      <c r="I244" s="145"/>
      <c r="J244" s="145"/>
      <c r="K244" s="145"/>
      <c r="L244" s="145"/>
    </row>
    <row r="245" spans="1:12" ht="22.5" customHeight="1" x14ac:dyDescent="0.3">
      <c r="A245" s="20">
        <f t="shared" si="4"/>
        <v>176</v>
      </c>
      <c r="B245" s="164" t="str">
        <f>IF('NM Bookings'!$B180=0,"",'NM Bookings'!$B180)</f>
        <v/>
      </c>
      <c r="C245" s="165"/>
      <c r="D245" s="21" t="str">
        <f>IF('NM Bookings'!$D180=0,"",'NM Bookings'!$D180)</f>
        <v/>
      </c>
      <c r="E245" s="20" t="str">
        <f>IF('NM Bookings'!$F180=0,"",'NM Bookings'!$F180)</f>
        <v/>
      </c>
      <c r="F245" s="22" t="str">
        <f>IF('NM Bookings'!$L180=0,"",'NM Bookings'!$L180)</f>
        <v/>
      </c>
      <c r="G245" s="145"/>
      <c r="H245" s="145"/>
      <c r="I245" s="145"/>
      <c r="J245" s="145"/>
      <c r="K245" s="145"/>
      <c r="L245" s="145"/>
    </row>
    <row r="246" spans="1:12" ht="22.5" customHeight="1" x14ac:dyDescent="0.3">
      <c r="A246" s="20">
        <f t="shared" si="4"/>
        <v>177</v>
      </c>
      <c r="B246" s="164" t="str">
        <f>IF('NM Bookings'!$B181=0,"",'NM Bookings'!$B181)</f>
        <v/>
      </c>
      <c r="C246" s="165"/>
      <c r="D246" s="21" t="str">
        <f>IF('NM Bookings'!$D181=0,"",'NM Bookings'!$D181)</f>
        <v/>
      </c>
      <c r="E246" s="20" t="str">
        <f>IF('NM Bookings'!$F181=0,"",'NM Bookings'!$F181)</f>
        <v/>
      </c>
      <c r="F246" s="22" t="str">
        <f>IF('NM Bookings'!$L181=0,"",'NM Bookings'!$L181)</f>
        <v/>
      </c>
      <c r="G246" s="145"/>
      <c r="H246" s="145"/>
      <c r="I246" s="145"/>
      <c r="J246" s="145"/>
      <c r="K246" s="145"/>
      <c r="L246" s="145"/>
    </row>
    <row r="247" spans="1:12" ht="22.5" customHeight="1" x14ac:dyDescent="0.3">
      <c r="A247" s="20">
        <f t="shared" si="4"/>
        <v>178</v>
      </c>
      <c r="B247" s="164" t="str">
        <f>IF('NM Bookings'!$B182=0,"",'NM Bookings'!$B182)</f>
        <v/>
      </c>
      <c r="C247" s="165"/>
      <c r="D247" s="21" t="str">
        <f>IF('NM Bookings'!$D182=0,"",'NM Bookings'!$D182)</f>
        <v/>
      </c>
      <c r="E247" s="20" t="str">
        <f>IF('NM Bookings'!$F182=0,"",'NM Bookings'!$F182)</f>
        <v/>
      </c>
      <c r="F247" s="22" t="str">
        <f>IF('NM Bookings'!$L182=0,"",'NM Bookings'!$L182)</f>
        <v/>
      </c>
      <c r="G247" s="145"/>
      <c r="H247" s="145"/>
      <c r="I247" s="145"/>
      <c r="J247" s="145"/>
      <c r="K247" s="145"/>
      <c r="L247" s="145"/>
    </row>
    <row r="248" spans="1:12" ht="22.5" customHeight="1" x14ac:dyDescent="0.3">
      <c r="A248" s="20">
        <f t="shared" si="4"/>
        <v>179</v>
      </c>
      <c r="B248" s="164" t="str">
        <f>IF('NM Bookings'!$B183=0,"",'NM Bookings'!$B183)</f>
        <v/>
      </c>
      <c r="C248" s="165"/>
      <c r="D248" s="21" t="str">
        <f>IF('NM Bookings'!$D183=0,"",'NM Bookings'!$D183)</f>
        <v/>
      </c>
      <c r="E248" s="20" t="str">
        <f>IF('NM Bookings'!$F183=0,"",'NM Bookings'!$F183)</f>
        <v/>
      </c>
      <c r="F248" s="22" t="str">
        <f>IF('NM Bookings'!$L183=0,"",'NM Bookings'!$L183)</f>
        <v/>
      </c>
      <c r="G248" s="145"/>
      <c r="H248" s="145"/>
      <c r="I248" s="145"/>
      <c r="J248" s="145"/>
      <c r="K248" s="145"/>
      <c r="L248" s="145"/>
    </row>
    <row r="249" spans="1:12" ht="22.5" customHeight="1" x14ac:dyDescent="0.3">
      <c r="A249" s="20">
        <f t="shared" si="4"/>
        <v>180</v>
      </c>
      <c r="B249" s="164" t="str">
        <f>IF('NM Bookings'!$B184=0,"",'NM Bookings'!$B184)</f>
        <v/>
      </c>
      <c r="C249" s="165"/>
      <c r="D249" s="21" t="str">
        <f>IF('NM Bookings'!$D184=0,"",'NM Bookings'!$D184)</f>
        <v/>
      </c>
      <c r="E249" s="20" t="str">
        <f>IF('NM Bookings'!$F184=0,"",'NM Bookings'!$F184)</f>
        <v/>
      </c>
      <c r="F249" s="22" t="str">
        <f>IF('NM Bookings'!$L184=0,"",'NM Bookings'!$L184)</f>
        <v/>
      </c>
      <c r="G249" s="145"/>
      <c r="H249" s="145"/>
      <c r="I249" s="145"/>
      <c r="J249" s="145"/>
      <c r="K249" s="145"/>
      <c r="L249" s="145"/>
    </row>
    <row r="250" spans="1:12" ht="22.5" customHeight="1" x14ac:dyDescent="0.3">
      <c r="A250" s="20">
        <f t="shared" si="4"/>
        <v>181</v>
      </c>
      <c r="B250" s="164" t="str">
        <f>IF('NM Bookings'!$B185=0,"",'NM Bookings'!$B185)</f>
        <v/>
      </c>
      <c r="C250" s="165"/>
      <c r="D250" s="21" t="str">
        <f>IF('NM Bookings'!$D185=0,"",'NM Bookings'!$D185)</f>
        <v/>
      </c>
      <c r="E250" s="20" t="str">
        <f>IF('NM Bookings'!$F185=0,"",'NM Bookings'!$F185)</f>
        <v/>
      </c>
      <c r="F250" s="22" t="str">
        <f>IF('NM Bookings'!$L185=0,"",'NM Bookings'!$L185)</f>
        <v/>
      </c>
      <c r="G250" s="145"/>
      <c r="H250" s="145"/>
      <c r="I250" s="145"/>
      <c r="J250" s="145"/>
      <c r="K250" s="145"/>
      <c r="L250" s="145"/>
    </row>
    <row r="251" spans="1:12" ht="22.5" customHeight="1" x14ac:dyDescent="0.3">
      <c r="A251" s="20">
        <f t="shared" si="4"/>
        <v>182</v>
      </c>
      <c r="B251" s="164" t="str">
        <f>IF('NM Bookings'!$B186=0,"",'NM Bookings'!$B186)</f>
        <v/>
      </c>
      <c r="C251" s="165"/>
      <c r="D251" s="21" t="str">
        <f>IF('NM Bookings'!$D186=0,"",'NM Bookings'!$D186)</f>
        <v/>
      </c>
      <c r="E251" s="20" t="str">
        <f>IF('NM Bookings'!$F186=0,"",'NM Bookings'!$F186)</f>
        <v/>
      </c>
      <c r="F251" s="22" t="str">
        <f>IF('NM Bookings'!$L186=0,"",'NM Bookings'!$L186)</f>
        <v/>
      </c>
      <c r="G251" s="145"/>
      <c r="H251" s="145"/>
      <c r="I251" s="145"/>
      <c r="J251" s="145"/>
      <c r="K251" s="145"/>
      <c r="L251" s="145"/>
    </row>
    <row r="252" spans="1:12" ht="22.5" customHeight="1" x14ac:dyDescent="0.3">
      <c r="A252" s="20">
        <f t="shared" si="4"/>
        <v>183</v>
      </c>
      <c r="B252" s="164" t="str">
        <f>IF('NM Bookings'!$B187=0,"",'NM Bookings'!$B187)</f>
        <v/>
      </c>
      <c r="C252" s="165"/>
      <c r="D252" s="21" t="str">
        <f>IF('NM Bookings'!$D187=0,"",'NM Bookings'!$D187)</f>
        <v/>
      </c>
      <c r="E252" s="20" t="str">
        <f>IF('NM Bookings'!$F187=0,"",'NM Bookings'!$F187)</f>
        <v/>
      </c>
      <c r="F252" s="22" t="str">
        <f>IF('NM Bookings'!$L187=0,"",'NM Bookings'!$L187)</f>
        <v/>
      </c>
      <c r="G252" s="145"/>
      <c r="H252" s="145"/>
      <c r="I252" s="145"/>
      <c r="J252" s="145"/>
      <c r="K252" s="145"/>
      <c r="L252" s="145"/>
    </row>
    <row r="253" spans="1:12" ht="22.5" customHeight="1" x14ac:dyDescent="0.3">
      <c r="A253" s="20">
        <f t="shared" si="4"/>
        <v>184</v>
      </c>
      <c r="B253" s="164" t="str">
        <f>IF('NM Bookings'!$B188=0,"",'NM Bookings'!$B188)</f>
        <v/>
      </c>
      <c r="C253" s="165"/>
      <c r="D253" s="21" t="str">
        <f>IF('NM Bookings'!$D188=0,"",'NM Bookings'!$D188)</f>
        <v/>
      </c>
      <c r="E253" s="20" t="str">
        <f>IF('NM Bookings'!$F188=0,"",'NM Bookings'!$F188)</f>
        <v/>
      </c>
      <c r="F253" s="22" t="str">
        <f>IF('NM Bookings'!$L188=0,"",'NM Bookings'!$L188)</f>
        <v/>
      </c>
      <c r="G253" s="145"/>
      <c r="H253" s="145"/>
      <c r="I253" s="145"/>
      <c r="J253" s="145"/>
      <c r="K253" s="145"/>
      <c r="L253" s="145"/>
    </row>
    <row r="254" spans="1:12" ht="22.5" customHeight="1" x14ac:dyDescent="0.3">
      <c r="A254" s="20">
        <f t="shared" si="4"/>
        <v>185</v>
      </c>
      <c r="B254" s="164" t="str">
        <f>IF('NM Bookings'!$B189=0,"",'NM Bookings'!$B189)</f>
        <v/>
      </c>
      <c r="C254" s="165"/>
      <c r="D254" s="21" t="str">
        <f>IF('NM Bookings'!$D189=0,"",'NM Bookings'!$D189)</f>
        <v/>
      </c>
      <c r="E254" s="20" t="str">
        <f>IF('NM Bookings'!$F189=0,"",'NM Bookings'!$F189)</f>
        <v/>
      </c>
      <c r="F254" s="22" t="str">
        <f>IF('NM Bookings'!$L189=0,"",'NM Bookings'!$L189)</f>
        <v/>
      </c>
      <c r="G254" s="145"/>
      <c r="H254" s="145"/>
      <c r="I254" s="145"/>
      <c r="J254" s="145"/>
      <c r="K254" s="145"/>
      <c r="L254" s="145"/>
    </row>
    <row r="255" spans="1:12" ht="22.5" customHeight="1" x14ac:dyDescent="0.3">
      <c r="A255" s="20">
        <f t="shared" si="4"/>
        <v>186</v>
      </c>
      <c r="B255" s="164" t="str">
        <f>IF('NM Bookings'!$B190=0,"",'NM Bookings'!$B190)</f>
        <v/>
      </c>
      <c r="C255" s="165"/>
      <c r="D255" s="21" t="str">
        <f>IF('NM Bookings'!$D190=0,"",'NM Bookings'!$D190)</f>
        <v/>
      </c>
      <c r="E255" s="20" t="str">
        <f>IF('NM Bookings'!$F190=0,"",'NM Bookings'!$F190)</f>
        <v/>
      </c>
      <c r="F255" s="22" t="str">
        <f>IF('NM Bookings'!$L190=0,"",'NM Bookings'!$L190)</f>
        <v/>
      </c>
      <c r="G255" s="145"/>
      <c r="H255" s="145"/>
      <c r="I255" s="145"/>
      <c r="J255" s="145"/>
      <c r="K255" s="145"/>
      <c r="L255" s="145"/>
    </row>
    <row r="256" spans="1:12" ht="22.5" customHeight="1" x14ac:dyDescent="0.3">
      <c r="A256" s="20">
        <f t="shared" si="4"/>
        <v>187</v>
      </c>
      <c r="B256" s="164" t="str">
        <f>IF('NM Bookings'!$B191=0,"",'NM Bookings'!$B191)</f>
        <v/>
      </c>
      <c r="C256" s="165"/>
      <c r="D256" s="21" t="str">
        <f>IF('NM Bookings'!$D191=0,"",'NM Bookings'!$D191)</f>
        <v/>
      </c>
      <c r="E256" s="20" t="str">
        <f>IF('NM Bookings'!$F191=0,"",'NM Bookings'!$F191)</f>
        <v/>
      </c>
      <c r="F256" s="22" t="str">
        <f>IF('NM Bookings'!$L191=0,"",'NM Bookings'!$L191)</f>
        <v/>
      </c>
      <c r="G256" s="145"/>
      <c r="H256" s="145"/>
      <c r="I256" s="145"/>
      <c r="J256" s="145"/>
      <c r="K256" s="145"/>
      <c r="L256" s="145"/>
    </row>
    <row r="257" spans="1:12" ht="22.5" customHeight="1" x14ac:dyDescent="0.3">
      <c r="A257" s="20">
        <f t="shared" si="4"/>
        <v>188</v>
      </c>
      <c r="B257" s="164" t="str">
        <f>IF('NM Bookings'!$B192=0,"",'NM Bookings'!$B192)</f>
        <v/>
      </c>
      <c r="C257" s="165"/>
      <c r="D257" s="21" t="str">
        <f>IF('NM Bookings'!$D192=0,"",'NM Bookings'!$D192)</f>
        <v/>
      </c>
      <c r="E257" s="20" t="str">
        <f>IF('NM Bookings'!$F192=0,"",'NM Bookings'!$F192)</f>
        <v/>
      </c>
      <c r="F257" s="22" t="str">
        <f>IF('NM Bookings'!$L192=0,"",'NM Bookings'!$L192)</f>
        <v/>
      </c>
      <c r="G257" s="145"/>
      <c r="H257" s="145"/>
      <c r="I257" s="145"/>
      <c r="J257" s="145"/>
      <c r="K257" s="145"/>
      <c r="L257" s="145"/>
    </row>
    <row r="258" spans="1:12" ht="22.5" customHeight="1" x14ac:dyDescent="0.3">
      <c r="A258" s="20">
        <f t="shared" si="4"/>
        <v>189</v>
      </c>
      <c r="B258" s="164" t="str">
        <f>IF('NM Bookings'!$B193=0,"",'NM Bookings'!$B193)</f>
        <v/>
      </c>
      <c r="C258" s="165"/>
      <c r="D258" s="21" t="str">
        <f>IF('NM Bookings'!$D193=0,"",'NM Bookings'!$D193)</f>
        <v/>
      </c>
      <c r="E258" s="20" t="str">
        <f>IF('NM Bookings'!$F193=0,"",'NM Bookings'!$F193)</f>
        <v/>
      </c>
      <c r="F258" s="22" t="str">
        <f>IF('NM Bookings'!$L193=0,"",'NM Bookings'!$L193)</f>
        <v/>
      </c>
      <c r="G258" s="145"/>
      <c r="H258" s="145"/>
      <c r="I258" s="145"/>
      <c r="J258" s="145"/>
      <c r="K258" s="145"/>
      <c r="L258" s="145"/>
    </row>
    <row r="259" spans="1:12" ht="22.5" customHeight="1" x14ac:dyDescent="0.3">
      <c r="A259" s="20">
        <f t="shared" si="4"/>
        <v>190</v>
      </c>
      <c r="B259" s="164" t="str">
        <f>IF('NM Bookings'!$B194=0,"",'NM Bookings'!$B194)</f>
        <v/>
      </c>
      <c r="C259" s="165"/>
      <c r="D259" s="21" t="str">
        <f>IF('NM Bookings'!$D194=0,"",'NM Bookings'!$D194)</f>
        <v/>
      </c>
      <c r="E259" s="20" t="str">
        <f>IF('NM Bookings'!$F194=0,"",'NM Bookings'!$F194)</f>
        <v/>
      </c>
      <c r="F259" s="22" t="str">
        <f>IF('NM Bookings'!$L194=0,"",'NM Bookings'!$L194)</f>
        <v/>
      </c>
      <c r="G259" s="145"/>
      <c r="H259" s="145"/>
      <c r="I259" s="145"/>
      <c r="J259" s="145"/>
      <c r="K259" s="145"/>
      <c r="L259" s="145"/>
    </row>
    <row r="260" spans="1:12" ht="22.5" customHeight="1" x14ac:dyDescent="0.3">
      <c r="A260" s="20">
        <f t="shared" si="4"/>
        <v>191</v>
      </c>
      <c r="B260" s="164" t="str">
        <f>IF('NM Bookings'!$B195=0,"",'NM Bookings'!$B195)</f>
        <v/>
      </c>
      <c r="C260" s="165"/>
      <c r="D260" s="21" t="str">
        <f>IF('NM Bookings'!$D195=0,"",'NM Bookings'!$D195)</f>
        <v/>
      </c>
      <c r="E260" s="20" t="str">
        <f>IF('NM Bookings'!$F195=0,"",'NM Bookings'!$F195)</f>
        <v/>
      </c>
      <c r="F260" s="22" t="str">
        <f>IF('NM Bookings'!$L195=0,"",'NM Bookings'!$L195)</f>
        <v/>
      </c>
      <c r="G260" s="145"/>
      <c r="H260" s="145"/>
      <c r="I260" s="145"/>
      <c r="J260" s="145"/>
      <c r="K260" s="145"/>
      <c r="L260" s="145"/>
    </row>
    <row r="261" spans="1:12" ht="22.5" customHeight="1" x14ac:dyDescent="0.3">
      <c r="A261" s="20">
        <f t="shared" si="4"/>
        <v>192</v>
      </c>
      <c r="B261" s="164" t="str">
        <f>IF('NM Bookings'!$B196=0,"",'NM Bookings'!$B196)</f>
        <v/>
      </c>
      <c r="C261" s="165"/>
      <c r="D261" s="21" t="str">
        <f>IF('NM Bookings'!$D196=0,"",'NM Bookings'!$D196)</f>
        <v/>
      </c>
      <c r="E261" s="20" t="str">
        <f>IF('NM Bookings'!$F196=0,"",'NM Bookings'!$F196)</f>
        <v/>
      </c>
      <c r="F261" s="22" t="str">
        <f>IF('NM Bookings'!$L196=0,"",'NM Bookings'!$L196)</f>
        <v/>
      </c>
      <c r="G261" s="145"/>
      <c r="H261" s="145"/>
      <c r="I261" s="145"/>
      <c r="J261" s="145"/>
      <c r="K261" s="145"/>
      <c r="L261" s="145"/>
    </row>
    <row r="262" spans="1:12" ht="22.5" customHeight="1" x14ac:dyDescent="0.3">
      <c r="A262" s="20">
        <f t="shared" si="4"/>
        <v>193</v>
      </c>
      <c r="B262" s="164" t="str">
        <f>IF('NM Bookings'!$B197=0,"",'NM Bookings'!$B197)</f>
        <v/>
      </c>
      <c r="C262" s="165"/>
      <c r="D262" s="21" t="str">
        <f>IF('NM Bookings'!$D197=0,"",'NM Bookings'!$D197)</f>
        <v/>
      </c>
      <c r="E262" s="20" t="str">
        <f>IF('NM Bookings'!$F197=0,"",'NM Bookings'!$F197)</f>
        <v/>
      </c>
      <c r="F262" s="22" t="str">
        <f>IF('NM Bookings'!$L197=0,"",'NM Bookings'!$L197)</f>
        <v/>
      </c>
      <c r="G262" s="145"/>
      <c r="H262" s="145"/>
      <c r="I262" s="145"/>
      <c r="J262" s="145"/>
      <c r="K262" s="145"/>
      <c r="L262" s="145"/>
    </row>
    <row r="263" spans="1:12" ht="22.5" customHeight="1" x14ac:dyDescent="0.3">
      <c r="A263" s="20">
        <f t="shared" si="4"/>
        <v>194</v>
      </c>
      <c r="B263" s="164" t="str">
        <f>IF('NM Bookings'!$B198=0,"",'NM Bookings'!$B198)</f>
        <v/>
      </c>
      <c r="C263" s="165"/>
      <c r="D263" s="21" t="str">
        <f>IF('NM Bookings'!$D198=0,"",'NM Bookings'!$D198)</f>
        <v/>
      </c>
      <c r="E263" s="20" t="str">
        <f>IF('NM Bookings'!$F198=0,"",'NM Bookings'!$F198)</f>
        <v/>
      </c>
      <c r="F263" s="22" t="str">
        <f>IF('NM Bookings'!$L198=0,"",'NM Bookings'!$L198)</f>
        <v/>
      </c>
      <c r="G263" s="145"/>
      <c r="H263" s="145"/>
      <c r="I263" s="145"/>
      <c r="J263" s="145"/>
      <c r="K263" s="145"/>
      <c r="L263" s="145"/>
    </row>
    <row r="264" spans="1:12" ht="22.5" customHeight="1" x14ac:dyDescent="0.3">
      <c r="A264" s="20">
        <f t="shared" si="4"/>
        <v>195</v>
      </c>
      <c r="B264" s="164" t="str">
        <f>IF('NM Bookings'!$B199=0,"",'NM Bookings'!$B199)</f>
        <v/>
      </c>
      <c r="C264" s="165"/>
      <c r="D264" s="21" t="str">
        <f>IF('NM Bookings'!$D199=0,"",'NM Bookings'!$D199)</f>
        <v/>
      </c>
      <c r="E264" s="20" t="str">
        <f>IF('NM Bookings'!$F199=0,"",'NM Bookings'!$F199)</f>
        <v/>
      </c>
      <c r="F264" s="22" t="str">
        <f>IF('NM Bookings'!$L199=0,"",'NM Bookings'!$L199)</f>
        <v/>
      </c>
      <c r="G264" s="145"/>
      <c r="H264" s="145"/>
      <c r="I264" s="145"/>
      <c r="J264" s="145"/>
      <c r="K264" s="145"/>
      <c r="L264" s="145"/>
    </row>
    <row r="265" spans="1:12" ht="22.5" customHeight="1" x14ac:dyDescent="0.3">
      <c r="A265" s="20">
        <f t="shared" si="4"/>
        <v>196</v>
      </c>
      <c r="B265" s="164" t="str">
        <f>IF('NM Bookings'!$B200=0,"",'NM Bookings'!$B200)</f>
        <v/>
      </c>
      <c r="C265" s="165"/>
      <c r="D265" s="21" t="str">
        <f>IF('NM Bookings'!$D200=0,"",'NM Bookings'!$D200)</f>
        <v/>
      </c>
      <c r="E265" s="20" t="str">
        <f>IF('NM Bookings'!$F200=0,"",'NM Bookings'!$F200)</f>
        <v/>
      </c>
      <c r="F265" s="22" t="str">
        <f>IF('NM Bookings'!$L200=0,"",'NM Bookings'!$L200)</f>
        <v/>
      </c>
      <c r="G265" s="145"/>
      <c r="H265" s="145"/>
      <c r="I265" s="145"/>
      <c r="J265" s="145"/>
      <c r="K265" s="145"/>
      <c r="L265" s="145"/>
    </row>
    <row r="266" spans="1:12" ht="22.5" customHeight="1" x14ac:dyDescent="0.3">
      <c r="A266" s="20">
        <f t="shared" si="4"/>
        <v>197</v>
      </c>
      <c r="B266" s="164" t="str">
        <f>IF('NM Bookings'!$B201=0,"",'NM Bookings'!$B201)</f>
        <v/>
      </c>
      <c r="C266" s="165"/>
      <c r="D266" s="21" t="str">
        <f>IF('NM Bookings'!$D201=0,"",'NM Bookings'!$D201)</f>
        <v/>
      </c>
      <c r="E266" s="20" t="str">
        <f>IF('NM Bookings'!$F201=0,"",'NM Bookings'!$F201)</f>
        <v/>
      </c>
      <c r="F266" s="22" t="str">
        <f>IF('NM Bookings'!$L201=0,"",'NM Bookings'!$L201)</f>
        <v/>
      </c>
      <c r="G266" s="145"/>
      <c r="H266" s="145"/>
      <c r="I266" s="145"/>
      <c r="J266" s="145"/>
      <c r="K266" s="145"/>
      <c r="L266" s="145"/>
    </row>
    <row r="267" spans="1:12" ht="22.5" customHeight="1" x14ac:dyDescent="0.3">
      <c r="A267" s="20">
        <f t="shared" si="4"/>
        <v>198</v>
      </c>
      <c r="B267" s="164" t="str">
        <f>IF('NM Bookings'!$B202=0,"",'NM Bookings'!$B202)</f>
        <v/>
      </c>
      <c r="C267" s="165"/>
      <c r="D267" s="21" t="str">
        <f>IF('NM Bookings'!$D202=0,"",'NM Bookings'!$D202)</f>
        <v/>
      </c>
      <c r="E267" s="20" t="str">
        <f>IF('NM Bookings'!$F202=0,"",'NM Bookings'!$F202)</f>
        <v/>
      </c>
      <c r="F267" s="22" t="str">
        <f>IF('NM Bookings'!$L202=0,"",'NM Bookings'!$L202)</f>
        <v/>
      </c>
      <c r="G267" s="145"/>
      <c r="H267" s="145"/>
      <c r="I267" s="145"/>
      <c r="J267" s="145"/>
      <c r="K267" s="145"/>
      <c r="L267" s="145"/>
    </row>
    <row r="268" spans="1:12" ht="22.5" customHeight="1" x14ac:dyDescent="0.3">
      <c r="A268" s="20">
        <f t="shared" si="4"/>
        <v>199</v>
      </c>
      <c r="B268" s="164" t="str">
        <f>IF('NM Bookings'!$B203=0,"",'NM Bookings'!$B203)</f>
        <v/>
      </c>
      <c r="C268" s="165"/>
      <c r="D268" s="21" t="str">
        <f>IF('NM Bookings'!$D203=0,"",'NM Bookings'!$D203)</f>
        <v/>
      </c>
      <c r="E268" s="20" t="str">
        <f>IF('NM Bookings'!$F203=0,"",'NM Bookings'!$F203)</f>
        <v/>
      </c>
      <c r="F268" s="22" t="str">
        <f>IF('NM Bookings'!$L203=0,"",'NM Bookings'!$L203)</f>
        <v/>
      </c>
      <c r="G268" s="145"/>
      <c r="H268" s="145"/>
      <c r="I268" s="145"/>
      <c r="J268" s="145"/>
      <c r="K268" s="145"/>
      <c r="L268" s="145"/>
    </row>
    <row r="269" spans="1:12" ht="22.5" customHeight="1" x14ac:dyDescent="0.3">
      <c r="A269" s="20">
        <f t="shared" si="4"/>
        <v>200</v>
      </c>
      <c r="B269" s="164" t="str">
        <f>IF('NM Bookings'!$B204=0,"",'NM Bookings'!$B204)</f>
        <v/>
      </c>
      <c r="C269" s="165"/>
      <c r="D269" s="21" t="str">
        <f>IF('NM Bookings'!$D204=0,"",'NM Bookings'!$D204)</f>
        <v/>
      </c>
      <c r="E269" s="20" t="str">
        <f>IF('NM Bookings'!$F204=0,"",'NM Bookings'!$F204)</f>
        <v/>
      </c>
      <c r="F269" s="22" t="str">
        <f>IF('NM Bookings'!$L204=0,"",'NM Bookings'!$L204)</f>
        <v/>
      </c>
      <c r="G269" s="145"/>
      <c r="H269" s="145"/>
      <c r="I269" s="145"/>
      <c r="J269" s="145"/>
      <c r="K269" s="145"/>
      <c r="L269" s="145"/>
    </row>
    <row r="270" spans="1:12" ht="3" customHeight="1" x14ac:dyDescent="0.3"/>
    <row r="271" spans="1:12" x14ac:dyDescent="0.3">
      <c r="A271" s="5" t="s">
        <v>188</v>
      </c>
    </row>
    <row r="272" spans="1:12" x14ac:dyDescent="0.3">
      <c r="A272" t="s">
        <v>189</v>
      </c>
    </row>
    <row r="273" spans="1:11" x14ac:dyDescent="0.3">
      <c r="A273" s="166" t="s">
        <v>190</v>
      </c>
      <c r="B273" s="167"/>
      <c r="C273" s="160"/>
      <c r="D273" s="168" t="s">
        <v>191</v>
      </c>
      <c r="E273" s="160"/>
      <c r="F273" s="170" t="s">
        <v>192</v>
      </c>
      <c r="G273" s="152"/>
      <c r="H273" s="153"/>
      <c r="I273" s="168" t="s">
        <v>191</v>
      </c>
      <c r="J273" s="152"/>
      <c r="K273" s="153"/>
    </row>
    <row r="274" spans="1:11" x14ac:dyDescent="0.3">
      <c r="A274" s="166"/>
      <c r="B274" s="167"/>
      <c r="C274" s="161"/>
      <c r="D274" s="168"/>
      <c r="E274" s="161"/>
      <c r="F274" s="170"/>
      <c r="G274" s="154"/>
      <c r="H274" s="155"/>
      <c r="I274" s="168"/>
      <c r="J274" s="154"/>
      <c r="K274" s="155"/>
    </row>
  </sheetData>
  <mergeCells count="693">
    <mergeCell ref="I273:I274"/>
    <mergeCell ref="J273:K274"/>
    <mergeCell ref="A273:B274"/>
    <mergeCell ref="C273:C274"/>
    <mergeCell ref="D273:D274"/>
    <mergeCell ref="E273:E274"/>
    <mergeCell ref="F273:F274"/>
    <mergeCell ref="G273:H274"/>
    <mergeCell ref="B268:C268"/>
    <mergeCell ref="G268:I268"/>
    <mergeCell ref="J268:L268"/>
    <mergeCell ref="B269:C269"/>
    <mergeCell ref="G269:I269"/>
    <mergeCell ref="J269:L269"/>
    <mergeCell ref="B266:C266"/>
    <mergeCell ref="G266:I266"/>
    <mergeCell ref="J266:L266"/>
    <mergeCell ref="B267:C267"/>
    <mergeCell ref="G267:I267"/>
    <mergeCell ref="J267:L267"/>
    <mergeCell ref="B264:C264"/>
    <mergeCell ref="G264:I264"/>
    <mergeCell ref="J264:L264"/>
    <mergeCell ref="B265:C265"/>
    <mergeCell ref="G265:I265"/>
    <mergeCell ref="J265:L265"/>
    <mergeCell ref="B262:C262"/>
    <mergeCell ref="G262:I262"/>
    <mergeCell ref="J262:L262"/>
    <mergeCell ref="B263:C263"/>
    <mergeCell ref="G263:I263"/>
    <mergeCell ref="J263:L263"/>
    <mergeCell ref="B260:C260"/>
    <mergeCell ref="G260:I260"/>
    <mergeCell ref="J260:L260"/>
    <mergeCell ref="B261:C261"/>
    <mergeCell ref="G261:I261"/>
    <mergeCell ref="J261:L261"/>
    <mergeCell ref="B258:C258"/>
    <mergeCell ref="G258:I258"/>
    <mergeCell ref="J258:L258"/>
    <mergeCell ref="B259:C259"/>
    <mergeCell ref="G259:I259"/>
    <mergeCell ref="J259:L259"/>
    <mergeCell ref="B256:C256"/>
    <mergeCell ref="G256:I256"/>
    <mergeCell ref="J256:L256"/>
    <mergeCell ref="B257:C257"/>
    <mergeCell ref="G257:I257"/>
    <mergeCell ref="J257:L257"/>
    <mergeCell ref="B254:C254"/>
    <mergeCell ref="G254:I254"/>
    <mergeCell ref="J254:L254"/>
    <mergeCell ref="B255:C255"/>
    <mergeCell ref="G255:I255"/>
    <mergeCell ref="J255:L255"/>
    <mergeCell ref="B252:C252"/>
    <mergeCell ref="G252:I252"/>
    <mergeCell ref="J252:L252"/>
    <mergeCell ref="B253:C253"/>
    <mergeCell ref="G253:I253"/>
    <mergeCell ref="J253:L253"/>
    <mergeCell ref="B250:C250"/>
    <mergeCell ref="G250:I250"/>
    <mergeCell ref="J250:L250"/>
    <mergeCell ref="B251:C251"/>
    <mergeCell ref="G251:I251"/>
    <mergeCell ref="J251:L251"/>
    <mergeCell ref="B248:C248"/>
    <mergeCell ref="G248:I248"/>
    <mergeCell ref="J248:L248"/>
    <mergeCell ref="B249:C249"/>
    <mergeCell ref="G249:I249"/>
    <mergeCell ref="J249:L249"/>
    <mergeCell ref="B246:C246"/>
    <mergeCell ref="G246:I246"/>
    <mergeCell ref="J246:L246"/>
    <mergeCell ref="B247:C247"/>
    <mergeCell ref="G247:I247"/>
    <mergeCell ref="J247:L247"/>
    <mergeCell ref="B244:C244"/>
    <mergeCell ref="G244:I244"/>
    <mergeCell ref="J244:L244"/>
    <mergeCell ref="B245:C245"/>
    <mergeCell ref="G245:I245"/>
    <mergeCell ref="J245:L245"/>
    <mergeCell ref="B242:C242"/>
    <mergeCell ref="G242:I242"/>
    <mergeCell ref="J242:L242"/>
    <mergeCell ref="B243:C243"/>
    <mergeCell ref="G243:I243"/>
    <mergeCell ref="J243:L243"/>
    <mergeCell ref="B240:C240"/>
    <mergeCell ref="G240:I240"/>
    <mergeCell ref="J240:L240"/>
    <mergeCell ref="B241:C241"/>
    <mergeCell ref="G241:I241"/>
    <mergeCell ref="J241:L241"/>
    <mergeCell ref="B238:C238"/>
    <mergeCell ref="G238:I238"/>
    <mergeCell ref="J238:L238"/>
    <mergeCell ref="B239:C239"/>
    <mergeCell ref="G239:I239"/>
    <mergeCell ref="J239:L239"/>
    <mergeCell ref="B236:C236"/>
    <mergeCell ref="G236:I236"/>
    <mergeCell ref="J236:L236"/>
    <mergeCell ref="B237:C237"/>
    <mergeCell ref="G237:I237"/>
    <mergeCell ref="J237:L237"/>
    <mergeCell ref="B234:C234"/>
    <mergeCell ref="G234:I234"/>
    <mergeCell ref="J234:L234"/>
    <mergeCell ref="B235:C235"/>
    <mergeCell ref="G235:I235"/>
    <mergeCell ref="J235:L235"/>
    <mergeCell ref="B232:C232"/>
    <mergeCell ref="G232:I232"/>
    <mergeCell ref="J232:L232"/>
    <mergeCell ref="B233:C233"/>
    <mergeCell ref="G233:I233"/>
    <mergeCell ref="J233:L233"/>
    <mergeCell ref="J229:L229"/>
    <mergeCell ref="B230:C230"/>
    <mergeCell ref="G230:I230"/>
    <mergeCell ref="J230:L230"/>
    <mergeCell ref="B231:C231"/>
    <mergeCell ref="G231:I231"/>
    <mergeCell ref="J231:L231"/>
    <mergeCell ref="I219:I220"/>
    <mergeCell ref="J219:K220"/>
    <mergeCell ref="A224:F225"/>
    <mergeCell ref="A228:A229"/>
    <mergeCell ref="B228:C229"/>
    <mergeCell ref="D228:D229"/>
    <mergeCell ref="E228:E229"/>
    <mergeCell ref="F228:F229"/>
    <mergeCell ref="G228:I229"/>
    <mergeCell ref="J228:L228"/>
    <mergeCell ref="A219:B220"/>
    <mergeCell ref="C219:C220"/>
    <mergeCell ref="D219:D220"/>
    <mergeCell ref="E219:E220"/>
    <mergeCell ref="F219:F220"/>
    <mergeCell ref="G219:H220"/>
    <mergeCell ref="B214:C214"/>
    <mergeCell ref="G214:I214"/>
    <mergeCell ref="J214:L214"/>
    <mergeCell ref="B215:C215"/>
    <mergeCell ref="G215:I215"/>
    <mergeCell ref="J215:L215"/>
    <mergeCell ref="B212:C212"/>
    <mergeCell ref="G212:I212"/>
    <mergeCell ref="J212:L212"/>
    <mergeCell ref="B213:C213"/>
    <mergeCell ref="G213:I213"/>
    <mergeCell ref="J213:L213"/>
    <mergeCell ref="B210:C210"/>
    <mergeCell ref="G210:I210"/>
    <mergeCell ref="J210:L210"/>
    <mergeCell ref="B211:C211"/>
    <mergeCell ref="G211:I211"/>
    <mergeCell ref="J211:L211"/>
    <mergeCell ref="B208:C208"/>
    <mergeCell ref="G208:I208"/>
    <mergeCell ref="J208:L208"/>
    <mergeCell ref="B209:C209"/>
    <mergeCell ref="G209:I209"/>
    <mergeCell ref="J209:L209"/>
    <mergeCell ref="B206:C206"/>
    <mergeCell ref="G206:I206"/>
    <mergeCell ref="J206:L206"/>
    <mergeCell ref="B207:C207"/>
    <mergeCell ref="G207:I207"/>
    <mergeCell ref="J207:L207"/>
    <mergeCell ref="B204:C204"/>
    <mergeCell ref="G204:I204"/>
    <mergeCell ref="J204:L204"/>
    <mergeCell ref="B205:C205"/>
    <mergeCell ref="G205:I205"/>
    <mergeCell ref="J205:L205"/>
    <mergeCell ref="B202:C202"/>
    <mergeCell ref="G202:I202"/>
    <mergeCell ref="J202:L202"/>
    <mergeCell ref="B203:C203"/>
    <mergeCell ref="G203:I203"/>
    <mergeCell ref="J203:L203"/>
    <mergeCell ref="B200:C200"/>
    <mergeCell ref="G200:I200"/>
    <mergeCell ref="J200:L200"/>
    <mergeCell ref="B201:C201"/>
    <mergeCell ref="G201:I201"/>
    <mergeCell ref="J201:L201"/>
    <mergeCell ref="B198:C198"/>
    <mergeCell ref="G198:I198"/>
    <mergeCell ref="J198:L198"/>
    <mergeCell ref="B199:C199"/>
    <mergeCell ref="G199:I199"/>
    <mergeCell ref="J199:L199"/>
    <mergeCell ref="B196:C196"/>
    <mergeCell ref="G196:I196"/>
    <mergeCell ref="J196:L196"/>
    <mergeCell ref="B197:C197"/>
    <mergeCell ref="G197:I197"/>
    <mergeCell ref="J197:L197"/>
    <mergeCell ref="B194:C194"/>
    <mergeCell ref="G194:I194"/>
    <mergeCell ref="J194:L194"/>
    <mergeCell ref="B195:C195"/>
    <mergeCell ref="G195:I195"/>
    <mergeCell ref="J195:L195"/>
    <mergeCell ref="B192:C192"/>
    <mergeCell ref="G192:I192"/>
    <mergeCell ref="J192:L192"/>
    <mergeCell ref="B193:C193"/>
    <mergeCell ref="G193:I193"/>
    <mergeCell ref="J193:L193"/>
    <mergeCell ref="B190:C190"/>
    <mergeCell ref="G190:I190"/>
    <mergeCell ref="J190:L190"/>
    <mergeCell ref="B191:C191"/>
    <mergeCell ref="G191:I191"/>
    <mergeCell ref="J191:L191"/>
    <mergeCell ref="B188:C188"/>
    <mergeCell ref="G188:I188"/>
    <mergeCell ref="J188:L188"/>
    <mergeCell ref="B189:C189"/>
    <mergeCell ref="G189:I189"/>
    <mergeCell ref="J189:L189"/>
    <mergeCell ref="B186:C186"/>
    <mergeCell ref="G186:I186"/>
    <mergeCell ref="J186:L186"/>
    <mergeCell ref="B187:C187"/>
    <mergeCell ref="G187:I187"/>
    <mergeCell ref="J187:L187"/>
    <mergeCell ref="B184:C184"/>
    <mergeCell ref="G184:I184"/>
    <mergeCell ref="J184:L184"/>
    <mergeCell ref="B185:C185"/>
    <mergeCell ref="G185:I185"/>
    <mergeCell ref="J185:L185"/>
    <mergeCell ref="B182:C182"/>
    <mergeCell ref="G182:I182"/>
    <mergeCell ref="J182:L182"/>
    <mergeCell ref="B183:C183"/>
    <mergeCell ref="G183:I183"/>
    <mergeCell ref="J183:L183"/>
    <mergeCell ref="B180:C180"/>
    <mergeCell ref="G180:I180"/>
    <mergeCell ref="J180:L180"/>
    <mergeCell ref="B181:C181"/>
    <mergeCell ref="G181:I181"/>
    <mergeCell ref="J181:L181"/>
    <mergeCell ref="B178:C178"/>
    <mergeCell ref="G178:I178"/>
    <mergeCell ref="J178:L178"/>
    <mergeCell ref="B179:C179"/>
    <mergeCell ref="G179:I179"/>
    <mergeCell ref="J179:L179"/>
    <mergeCell ref="J175:L175"/>
    <mergeCell ref="B176:C176"/>
    <mergeCell ref="G176:I176"/>
    <mergeCell ref="J176:L176"/>
    <mergeCell ref="B177:C177"/>
    <mergeCell ref="G177:I177"/>
    <mergeCell ref="J177:L177"/>
    <mergeCell ref="I165:I166"/>
    <mergeCell ref="J165:K166"/>
    <mergeCell ref="A170:F171"/>
    <mergeCell ref="A174:A175"/>
    <mergeCell ref="B174:C175"/>
    <mergeCell ref="D174:D175"/>
    <mergeCell ref="E174:E175"/>
    <mergeCell ref="F174:F175"/>
    <mergeCell ref="G174:I175"/>
    <mergeCell ref="J174:L174"/>
    <mergeCell ref="A165:B166"/>
    <mergeCell ref="C165:C166"/>
    <mergeCell ref="D165:D166"/>
    <mergeCell ref="E165:E166"/>
    <mergeCell ref="F165:F166"/>
    <mergeCell ref="G165:H166"/>
    <mergeCell ref="B160:C160"/>
    <mergeCell ref="G160:I160"/>
    <mergeCell ref="J160:L160"/>
    <mergeCell ref="B161:C161"/>
    <mergeCell ref="G161:I161"/>
    <mergeCell ref="J161:L161"/>
    <mergeCell ref="B158:C158"/>
    <mergeCell ref="G158:I158"/>
    <mergeCell ref="J158:L158"/>
    <mergeCell ref="B159:C159"/>
    <mergeCell ref="G159:I159"/>
    <mergeCell ref="J159:L159"/>
    <mergeCell ref="B156:C156"/>
    <mergeCell ref="G156:I156"/>
    <mergeCell ref="J156:L156"/>
    <mergeCell ref="B157:C157"/>
    <mergeCell ref="G157:I157"/>
    <mergeCell ref="J157:L157"/>
    <mergeCell ref="B154:C154"/>
    <mergeCell ref="G154:I154"/>
    <mergeCell ref="J154:L154"/>
    <mergeCell ref="B155:C155"/>
    <mergeCell ref="G155:I155"/>
    <mergeCell ref="J155:L155"/>
    <mergeCell ref="B152:C152"/>
    <mergeCell ref="G152:I152"/>
    <mergeCell ref="J152:L152"/>
    <mergeCell ref="B153:C153"/>
    <mergeCell ref="G153:I153"/>
    <mergeCell ref="J153:L153"/>
    <mergeCell ref="B150:C150"/>
    <mergeCell ref="G150:I150"/>
    <mergeCell ref="J150:L150"/>
    <mergeCell ref="B151:C151"/>
    <mergeCell ref="G151:I151"/>
    <mergeCell ref="J151:L151"/>
    <mergeCell ref="B148:C148"/>
    <mergeCell ref="G148:I148"/>
    <mergeCell ref="J148:L148"/>
    <mergeCell ref="B149:C149"/>
    <mergeCell ref="G149:I149"/>
    <mergeCell ref="J149:L149"/>
    <mergeCell ref="B146:C146"/>
    <mergeCell ref="G146:I146"/>
    <mergeCell ref="J146:L146"/>
    <mergeCell ref="B147:C147"/>
    <mergeCell ref="G147:I147"/>
    <mergeCell ref="J147:L147"/>
    <mergeCell ref="B144:C144"/>
    <mergeCell ref="G144:I144"/>
    <mergeCell ref="J144:L144"/>
    <mergeCell ref="B145:C145"/>
    <mergeCell ref="G145:I145"/>
    <mergeCell ref="J145:L145"/>
    <mergeCell ref="B142:C142"/>
    <mergeCell ref="G142:I142"/>
    <mergeCell ref="J142:L142"/>
    <mergeCell ref="B143:C143"/>
    <mergeCell ref="G143:I143"/>
    <mergeCell ref="J143:L143"/>
    <mergeCell ref="B140:C140"/>
    <mergeCell ref="G140:I140"/>
    <mergeCell ref="J140:L140"/>
    <mergeCell ref="B141:C141"/>
    <mergeCell ref="G141:I141"/>
    <mergeCell ref="J141:L141"/>
    <mergeCell ref="B138:C138"/>
    <mergeCell ref="G138:I138"/>
    <mergeCell ref="J138:L138"/>
    <mergeCell ref="B139:C139"/>
    <mergeCell ref="G139:I139"/>
    <mergeCell ref="J139:L139"/>
    <mergeCell ref="B136:C136"/>
    <mergeCell ref="G136:I136"/>
    <mergeCell ref="J136:L136"/>
    <mergeCell ref="B137:C137"/>
    <mergeCell ref="G137:I137"/>
    <mergeCell ref="J137:L137"/>
    <mergeCell ref="B134:C134"/>
    <mergeCell ref="G134:I134"/>
    <mergeCell ref="J134:L134"/>
    <mergeCell ref="B135:C135"/>
    <mergeCell ref="G135:I135"/>
    <mergeCell ref="J135:L135"/>
    <mergeCell ref="B132:C132"/>
    <mergeCell ref="G132:I132"/>
    <mergeCell ref="J132:L132"/>
    <mergeCell ref="B133:C133"/>
    <mergeCell ref="G133:I133"/>
    <mergeCell ref="J133:L133"/>
    <mergeCell ref="B130:C130"/>
    <mergeCell ref="G130:I130"/>
    <mergeCell ref="J130:L130"/>
    <mergeCell ref="B131:C131"/>
    <mergeCell ref="G131:I131"/>
    <mergeCell ref="J131:L131"/>
    <mergeCell ref="B128:C128"/>
    <mergeCell ref="G128:I128"/>
    <mergeCell ref="J128:L128"/>
    <mergeCell ref="B129:C129"/>
    <mergeCell ref="G129:I129"/>
    <mergeCell ref="J129:L129"/>
    <mergeCell ref="B126:C126"/>
    <mergeCell ref="G126:I126"/>
    <mergeCell ref="J126:L126"/>
    <mergeCell ref="B127:C127"/>
    <mergeCell ref="G127:I127"/>
    <mergeCell ref="J127:L127"/>
    <mergeCell ref="B124:C124"/>
    <mergeCell ref="G124:I124"/>
    <mergeCell ref="J124:L124"/>
    <mergeCell ref="B125:C125"/>
    <mergeCell ref="G125:I125"/>
    <mergeCell ref="J125:L125"/>
    <mergeCell ref="J121:L121"/>
    <mergeCell ref="B122:C122"/>
    <mergeCell ref="G122:I122"/>
    <mergeCell ref="J122:L122"/>
    <mergeCell ref="B123:C123"/>
    <mergeCell ref="G123:I123"/>
    <mergeCell ref="J123:L123"/>
    <mergeCell ref="I111:I112"/>
    <mergeCell ref="J111:K112"/>
    <mergeCell ref="A116:F117"/>
    <mergeCell ref="A120:A121"/>
    <mergeCell ref="B120:C121"/>
    <mergeCell ref="D120:D121"/>
    <mergeCell ref="E120:E121"/>
    <mergeCell ref="F120:F121"/>
    <mergeCell ref="G120:I121"/>
    <mergeCell ref="J120:L120"/>
    <mergeCell ref="A111:B112"/>
    <mergeCell ref="C111:C112"/>
    <mergeCell ref="D111:D112"/>
    <mergeCell ref="E111:E112"/>
    <mergeCell ref="F111:F112"/>
    <mergeCell ref="G111:H112"/>
    <mergeCell ref="B106:C106"/>
    <mergeCell ref="G106:I106"/>
    <mergeCell ref="J106:L106"/>
    <mergeCell ref="B107:C107"/>
    <mergeCell ref="G107:I107"/>
    <mergeCell ref="J107:L107"/>
    <mergeCell ref="B104:C104"/>
    <mergeCell ref="G104:I104"/>
    <mergeCell ref="J104:L104"/>
    <mergeCell ref="B105:C105"/>
    <mergeCell ref="G105:I105"/>
    <mergeCell ref="J105:L105"/>
    <mergeCell ref="B102:C102"/>
    <mergeCell ref="G102:I102"/>
    <mergeCell ref="J102:L102"/>
    <mergeCell ref="B103:C103"/>
    <mergeCell ref="G103:I103"/>
    <mergeCell ref="J103:L103"/>
    <mergeCell ref="B100:C100"/>
    <mergeCell ref="G100:I100"/>
    <mergeCell ref="J100:L100"/>
    <mergeCell ref="B101:C101"/>
    <mergeCell ref="G101:I101"/>
    <mergeCell ref="J101:L101"/>
    <mergeCell ref="B98:C98"/>
    <mergeCell ref="G98:I98"/>
    <mergeCell ref="J98:L98"/>
    <mergeCell ref="B99:C99"/>
    <mergeCell ref="G99:I99"/>
    <mergeCell ref="J99:L99"/>
    <mergeCell ref="B96:C96"/>
    <mergeCell ref="G96:I96"/>
    <mergeCell ref="J96:L96"/>
    <mergeCell ref="B97:C97"/>
    <mergeCell ref="G97:I97"/>
    <mergeCell ref="J97:L97"/>
    <mergeCell ref="B94:C94"/>
    <mergeCell ref="G94:I94"/>
    <mergeCell ref="J94:L94"/>
    <mergeCell ref="B95:C95"/>
    <mergeCell ref="G95:I95"/>
    <mergeCell ref="J95:L95"/>
    <mergeCell ref="B92:C92"/>
    <mergeCell ref="G92:I92"/>
    <mergeCell ref="J92:L92"/>
    <mergeCell ref="B93:C93"/>
    <mergeCell ref="G93:I93"/>
    <mergeCell ref="J93:L93"/>
    <mergeCell ref="B90:C90"/>
    <mergeCell ref="G90:I90"/>
    <mergeCell ref="J90:L90"/>
    <mergeCell ref="B91:C91"/>
    <mergeCell ref="G91:I91"/>
    <mergeCell ref="J91:L91"/>
    <mergeCell ref="B88:C88"/>
    <mergeCell ref="G88:I88"/>
    <mergeCell ref="J88:L88"/>
    <mergeCell ref="B89:C89"/>
    <mergeCell ref="G89:I89"/>
    <mergeCell ref="J89:L89"/>
    <mergeCell ref="B86:C86"/>
    <mergeCell ref="G86:I86"/>
    <mergeCell ref="J86:L86"/>
    <mergeCell ref="B87:C87"/>
    <mergeCell ref="G87:I87"/>
    <mergeCell ref="J87:L87"/>
    <mergeCell ref="B84:C84"/>
    <mergeCell ref="G84:I84"/>
    <mergeCell ref="J84:L84"/>
    <mergeCell ref="B85:C85"/>
    <mergeCell ref="G85:I85"/>
    <mergeCell ref="J85:L85"/>
    <mergeCell ref="B82:C82"/>
    <mergeCell ref="G82:I82"/>
    <mergeCell ref="J82:L82"/>
    <mergeCell ref="B83:C83"/>
    <mergeCell ref="G83:I83"/>
    <mergeCell ref="J83:L83"/>
    <mergeCell ref="B80:C80"/>
    <mergeCell ref="G80:I80"/>
    <mergeCell ref="J80:L80"/>
    <mergeCell ref="B81:C81"/>
    <mergeCell ref="G81:I81"/>
    <mergeCell ref="J81:L81"/>
    <mergeCell ref="B78:C78"/>
    <mergeCell ref="G78:I78"/>
    <mergeCell ref="J78:L78"/>
    <mergeCell ref="B79:C79"/>
    <mergeCell ref="G79:I79"/>
    <mergeCell ref="J79:L79"/>
    <mergeCell ref="B76:C76"/>
    <mergeCell ref="G76:I76"/>
    <mergeCell ref="J76:L76"/>
    <mergeCell ref="B77:C77"/>
    <mergeCell ref="G77:I77"/>
    <mergeCell ref="J77:L77"/>
    <mergeCell ref="B74:C74"/>
    <mergeCell ref="G74:I74"/>
    <mergeCell ref="J74:L74"/>
    <mergeCell ref="B75:C75"/>
    <mergeCell ref="G75:I75"/>
    <mergeCell ref="J75:L75"/>
    <mergeCell ref="B72:C72"/>
    <mergeCell ref="G72:I72"/>
    <mergeCell ref="J72:L72"/>
    <mergeCell ref="B73:C73"/>
    <mergeCell ref="G73:I73"/>
    <mergeCell ref="J73:L73"/>
    <mergeCell ref="B70:C70"/>
    <mergeCell ref="G70:I70"/>
    <mergeCell ref="J70:L70"/>
    <mergeCell ref="B71:C71"/>
    <mergeCell ref="G71:I71"/>
    <mergeCell ref="J71:L71"/>
    <mergeCell ref="B68:C68"/>
    <mergeCell ref="G68:I68"/>
    <mergeCell ref="J68:L68"/>
    <mergeCell ref="B69:C69"/>
    <mergeCell ref="G69:I69"/>
    <mergeCell ref="J69:L69"/>
    <mergeCell ref="A62:F63"/>
    <mergeCell ref="A66:A67"/>
    <mergeCell ref="B66:C67"/>
    <mergeCell ref="D66:D67"/>
    <mergeCell ref="E66:E67"/>
    <mergeCell ref="F66:F67"/>
    <mergeCell ref="G66:I67"/>
    <mergeCell ref="J66:L66"/>
    <mergeCell ref="J67:L67"/>
    <mergeCell ref="B53:C53"/>
    <mergeCell ref="G53:I53"/>
    <mergeCell ref="J53:L53"/>
    <mergeCell ref="A57:B58"/>
    <mergeCell ref="C57:C58"/>
    <mergeCell ref="D57:D58"/>
    <mergeCell ref="E57:E58"/>
    <mergeCell ref="F57:F58"/>
    <mergeCell ref="G57:H58"/>
    <mergeCell ref="I57:I58"/>
    <mergeCell ref="J57:K58"/>
    <mergeCell ref="B51:C51"/>
    <mergeCell ref="G51:I51"/>
    <mergeCell ref="J51:L51"/>
    <mergeCell ref="B52:C52"/>
    <mergeCell ref="G52:I52"/>
    <mergeCell ref="J52:L52"/>
    <mergeCell ref="B49:C49"/>
    <mergeCell ref="G49:I49"/>
    <mergeCell ref="J49:L49"/>
    <mergeCell ref="B50:C50"/>
    <mergeCell ref="G50:I50"/>
    <mergeCell ref="J50:L50"/>
    <mergeCell ref="B47:C47"/>
    <mergeCell ref="G47:I47"/>
    <mergeCell ref="J47:L47"/>
    <mergeCell ref="B48:C48"/>
    <mergeCell ref="G48:I48"/>
    <mergeCell ref="J48:L48"/>
    <mergeCell ref="B45:C45"/>
    <mergeCell ref="G45:I45"/>
    <mergeCell ref="J45:L45"/>
    <mergeCell ref="B46:C46"/>
    <mergeCell ref="G46:I46"/>
    <mergeCell ref="J46:L46"/>
    <mergeCell ref="B43:C43"/>
    <mergeCell ref="G43:I43"/>
    <mergeCell ref="J43:L43"/>
    <mergeCell ref="B44:C44"/>
    <mergeCell ref="G44:I44"/>
    <mergeCell ref="J44:L44"/>
    <mergeCell ref="B41:C41"/>
    <mergeCell ref="G41:I41"/>
    <mergeCell ref="J41:L41"/>
    <mergeCell ref="B42:C42"/>
    <mergeCell ref="G42:I42"/>
    <mergeCell ref="J42:L42"/>
    <mergeCell ref="B39:C39"/>
    <mergeCell ref="G39:I39"/>
    <mergeCell ref="J39:L39"/>
    <mergeCell ref="B40:C40"/>
    <mergeCell ref="G40:I40"/>
    <mergeCell ref="J40:L40"/>
    <mergeCell ref="B37:C37"/>
    <mergeCell ref="G37:I37"/>
    <mergeCell ref="J37:L37"/>
    <mergeCell ref="B38:C38"/>
    <mergeCell ref="G38:I38"/>
    <mergeCell ref="J38:L38"/>
    <mergeCell ref="B35:C35"/>
    <mergeCell ref="G35:I35"/>
    <mergeCell ref="J35:L35"/>
    <mergeCell ref="B36:C36"/>
    <mergeCell ref="G36:I36"/>
    <mergeCell ref="J36:L36"/>
    <mergeCell ref="B33:C33"/>
    <mergeCell ref="G33:I33"/>
    <mergeCell ref="J33:L33"/>
    <mergeCell ref="B34:C34"/>
    <mergeCell ref="G34:I34"/>
    <mergeCell ref="J34:L34"/>
    <mergeCell ref="B31:C31"/>
    <mergeCell ref="G31:I31"/>
    <mergeCell ref="J31:L31"/>
    <mergeCell ref="B32:C32"/>
    <mergeCell ref="G32:I32"/>
    <mergeCell ref="J32:L32"/>
    <mergeCell ref="B29:C29"/>
    <mergeCell ref="G29:I29"/>
    <mergeCell ref="J29:L29"/>
    <mergeCell ref="B30:C30"/>
    <mergeCell ref="G30:I30"/>
    <mergeCell ref="J30:L30"/>
    <mergeCell ref="B27:C27"/>
    <mergeCell ref="G27:I27"/>
    <mergeCell ref="J27:L27"/>
    <mergeCell ref="B28:C28"/>
    <mergeCell ref="G28:I28"/>
    <mergeCell ref="J28:L28"/>
    <mergeCell ref="B21:C21"/>
    <mergeCell ref="G21:I21"/>
    <mergeCell ref="J21:L21"/>
    <mergeCell ref="B22:C22"/>
    <mergeCell ref="G22:I22"/>
    <mergeCell ref="J22:L22"/>
    <mergeCell ref="A25:B26"/>
    <mergeCell ref="C25:C26"/>
    <mergeCell ref="D25:D26"/>
    <mergeCell ref="E25:E26"/>
    <mergeCell ref="F25:F26"/>
    <mergeCell ref="G25:H26"/>
    <mergeCell ref="I25:I26"/>
    <mergeCell ref="J25:K26"/>
    <mergeCell ref="B19:C19"/>
    <mergeCell ref="G19:I19"/>
    <mergeCell ref="J19:L19"/>
    <mergeCell ref="B20:C20"/>
    <mergeCell ref="G20:I20"/>
    <mergeCell ref="J20:L20"/>
    <mergeCell ref="B17:C17"/>
    <mergeCell ref="G17:I17"/>
    <mergeCell ref="J17:L17"/>
    <mergeCell ref="B18:C18"/>
    <mergeCell ref="G18:I18"/>
    <mergeCell ref="J18:L18"/>
    <mergeCell ref="B15:C15"/>
    <mergeCell ref="G15:I15"/>
    <mergeCell ref="J15:L15"/>
    <mergeCell ref="B16:C16"/>
    <mergeCell ref="G16:I16"/>
    <mergeCell ref="J16:L16"/>
    <mergeCell ref="B13:C13"/>
    <mergeCell ref="G13:I13"/>
    <mergeCell ref="J13:L13"/>
    <mergeCell ref="B14:C14"/>
    <mergeCell ref="G14:I14"/>
    <mergeCell ref="J14:L14"/>
    <mergeCell ref="B12:C12"/>
    <mergeCell ref="G12:I12"/>
    <mergeCell ref="J12:L12"/>
    <mergeCell ref="G8:I9"/>
    <mergeCell ref="J8:L8"/>
    <mergeCell ref="J9:L9"/>
    <mergeCell ref="B10:C10"/>
    <mergeCell ref="G10:I10"/>
    <mergeCell ref="J10:L10"/>
    <mergeCell ref="A4:F5"/>
    <mergeCell ref="A8:A9"/>
    <mergeCell ref="B8:C9"/>
    <mergeCell ref="D8:D9"/>
    <mergeCell ref="E8:E9"/>
    <mergeCell ref="F8:F9"/>
    <mergeCell ref="B11:C11"/>
    <mergeCell ref="G11:I11"/>
    <mergeCell ref="J11:L11"/>
  </mergeCells>
  <pageMargins left="0.7" right="0.7" top="0.75" bottom="0.75" header="0.3" footer="0.3"/>
  <pageSetup paperSize="9" scale="95"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4C78F-0E84-4CAD-92BE-8252855F986E}">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99"/>
  </sheetPr>
  <dimension ref="B2:T46"/>
  <sheetViews>
    <sheetView tabSelected="1" workbookViewId="0">
      <selection activeCell="D7" sqref="D7:I7"/>
    </sheetView>
  </sheetViews>
  <sheetFormatPr defaultRowHeight="14.4" x14ac:dyDescent="0.3"/>
  <cols>
    <col min="2" max="2" width="26.5546875" bestFit="1" customWidth="1"/>
    <col min="3" max="3" width="1.44140625" customWidth="1"/>
    <col min="9" max="9" width="8.5546875" customWidth="1"/>
  </cols>
  <sheetData>
    <row r="2" spans="2:20" x14ac:dyDescent="0.3">
      <c r="B2" s="17" t="s">
        <v>35</v>
      </c>
      <c r="D2" s="131"/>
      <c r="E2" s="131"/>
      <c r="F2" s="131"/>
      <c r="G2" s="131"/>
      <c r="H2" s="131"/>
      <c r="I2" s="131"/>
    </row>
    <row r="3" spans="2:20" x14ac:dyDescent="0.3">
      <c r="B3" t="s">
        <v>36</v>
      </c>
      <c r="D3" s="132"/>
      <c r="E3" s="132"/>
      <c r="F3" s="132"/>
      <c r="G3" s="36" t="s">
        <v>209</v>
      </c>
      <c r="H3" s="132"/>
      <c r="I3" s="132"/>
    </row>
    <row r="4" spans="2:20" x14ac:dyDescent="0.3">
      <c r="B4" t="s">
        <v>38</v>
      </c>
      <c r="D4" s="131"/>
      <c r="E4" s="131"/>
      <c r="F4" s="131"/>
      <c r="G4" s="131"/>
      <c r="H4" s="131"/>
      <c r="I4" s="131"/>
    </row>
    <row r="5" spans="2:20" x14ac:dyDescent="0.3">
      <c r="B5" t="s">
        <v>39</v>
      </c>
      <c r="D5" s="132"/>
      <c r="E5" s="132"/>
      <c r="F5" s="132"/>
      <c r="G5" s="132"/>
      <c r="H5" s="132"/>
      <c r="I5" s="132"/>
    </row>
    <row r="6" spans="2:20" x14ac:dyDescent="0.3">
      <c r="B6" t="s">
        <v>40</v>
      </c>
      <c r="D6" s="132"/>
      <c r="E6" s="132"/>
      <c r="F6" s="132"/>
      <c r="G6" s="132"/>
      <c r="H6" s="132"/>
      <c r="I6" s="132"/>
    </row>
    <row r="7" spans="2:20" x14ac:dyDescent="0.3">
      <c r="B7" t="s">
        <v>41</v>
      </c>
      <c r="D7" s="132"/>
      <c r="E7" s="132"/>
      <c r="F7" s="132"/>
      <c r="G7" s="132"/>
      <c r="H7" s="132"/>
      <c r="I7" s="132"/>
    </row>
    <row r="8" spans="2:20" x14ac:dyDescent="0.3">
      <c r="B8" t="s">
        <v>42</v>
      </c>
      <c r="D8" s="133"/>
      <c r="E8" s="132"/>
      <c r="F8" s="132"/>
      <c r="G8" s="132"/>
      <c r="H8" s="132"/>
      <c r="I8" s="132"/>
    </row>
    <row r="9" spans="2:20" x14ac:dyDescent="0.3">
      <c r="B9" t="s">
        <v>43</v>
      </c>
      <c r="D9" s="132"/>
      <c r="E9" s="132"/>
      <c r="F9" s="132"/>
      <c r="G9" s="132"/>
      <c r="H9" s="132"/>
      <c r="I9" s="132"/>
    </row>
    <row r="11" spans="2:20" x14ac:dyDescent="0.3">
      <c r="B11" s="4" t="s">
        <v>44</v>
      </c>
      <c r="D11" s="11" t="s">
        <v>29</v>
      </c>
      <c r="G11" s="38" t="s">
        <v>45</v>
      </c>
      <c r="H11" s="37"/>
    </row>
    <row r="12" spans="2:20" x14ac:dyDescent="0.3">
      <c r="I12" s="134"/>
      <c r="J12" s="134"/>
      <c r="K12" s="134"/>
      <c r="L12" s="134"/>
      <c r="M12" s="134"/>
      <c r="N12" s="134"/>
      <c r="O12" s="134"/>
      <c r="P12" s="134"/>
      <c r="Q12" s="134"/>
      <c r="R12" s="134"/>
      <c r="S12" s="134"/>
      <c r="T12" s="134"/>
    </row>
    <row r="13" spans="2:20" x14ac:dyDescent="0.3">
      <c r="B13" s="5" t="s">
        <v>46</v>
      </c>
      <c r="D13" s="130" t="s">
        <v>47</v>
      </c>
      <c r="E13" s="130" t="s">
        <v>48</v>
      </c>
      <c r="F13" s="130" t="s">
        <v>49</v>
      </c>
      <c r="G13" s="130" t="s">
        <v>50</v>
      </c>
      <c r="I13" s="10"/>
    </row>
    <row r="14" spans="2:20" x14ac:dyDescent="0.3">
      <c r="B14" t="s">
        <v>51</v>
      </c>
      <c r="D14" s="130"/>
      <c r="E14" s="130"/>
      <c r="F14" s="130"/>
      <c r="G14" s="130"/>
      <c r="I14" s="10"/>
    </row>
    <row r="15" spans="2:20" x14ac:dyDescent="0.3">
      <c r="B15" s="1" t="s">
        <v>52</v>
      </c>
      <c r="D15" s="7">
        <v>0</v>
      </c>
      <c r="E15" s="9">
        <v>0</v>
      </c>
      <c r="F15" s="9">
        <v>0</v>
      </c>
      <c r="G15" s="3">
        <f>SUM(D15:F15)</f>
        <v>0</v>
      </c>
    </row>
    <row r="16" spans="2:20" x14ac:dyDescent="0.3">
      <c r="B16" s="1" t="s">
        <v>53</v>
      </c>
      <c r="D16" s="7"/>
      <c r="E16" s="9"/>
      <c r="F16" s="9"/>
      <c r="G16" s="3"/>
    </row>
    <row r="17" spans="2:7" x14ac:dyDescent="0.3">
      <c r="B17" s="1" t="s">
        <v>54</v>
      </c>
      <c r="D17" s="7"/>
      <c r="E17" s="9"/>
      <c r="F17" s="9"/>
      <c r="G17" s="3"/>
    </row>
    <row r="18" spans="2:7" x14ac:dyDescent="0.3">
      <c r="B18" s="1" t="s">
        <v>55</v>
      </c>
      <c r="D18" s="7"/>
      <c r="E18" s="9"/>
      <c r="F18" s="9"/>
      <c r="G18" s="3"/>
    </row>
    <row r="19" spans="2:7" x14ac:dyDescent="0.3">
      <c r="B19" s="1" t="s">
        <v>56</v>
      </c>
      <c r="D19" s="7"/>
      <c r="E19" s="9"/>
      <c r="F19" s="9"/>
      <c r="G19" s="3"/>
    </row>
    <row r="20" spans="2:7" x14ac:dyDescent="0.3">
      <c r="B20" s="1" t="s">
        <v>57</v>
      </c>
      <c r="D20" s="7"/>
      <c r="E20" s="9"/>
      <c r="F20" s="9"/>
      <c r="G20" s="3"/>
    </row>
    <row r="21" spans="2:7" x14ac:dyDescent="0.3">
      <c r="B21" s="1" t="s">
        <v>58</v>
      </c>
      <c r="D21" s="7"/>
      <c r="E21" s="9"/>
      <c r="F21" s="9"/>
      <c r="G21" s="3"/>
    </row>
    <row r="22" spans="2:7" x14ac:dyDescent="0.3">
      <c r="B22" s="1" t="s">
        <v>59</v>
      </c>
      <c r="D22" s="7"/>
      <c r="E22" s="9"/>
      <c r="F22" s="9"/>
      <c r="G22" s="3"/>
    </row>
    <row r="23" spans="2:7" x14ac:dyDescent="0.3">
      <c r="B23" s="1" t="s">
        <v>60</v>
      </c>
      <c r="D23" s="7"/>
      <c r="E23" s="9"/>
      <c r="F23" s="9"/>
      <c r="G23" s="3"/>
    </row>
    <row r="24" spans="2:7" x14ac:dyDescent="0.3">
      <c r="B24" s="1" t="s">
        <v>61</v>
      </c>
      <c r="D24" s="7"/>
      <c r="E24" s="9"/>
      <c r="F24" s="9"/>
      <c r="G24" s="3"/>
    </row>
    <row r="25" spans="2:7" x14ac:dyDescent="0.3">
      <c r="B25" s="1" t="s">
        <v>62</v>
      </c>
      <c r="D25" s="7"/>
      <c r="E25" s="9"/>
      <c r="F25" s="9"/>
      <c r="G25" s="3"/>
    </row>
    <row r="26" spans="2:7" x14ac:dyDescent="0.3">
      <c r="B26" s="1" t="s">
        <v>63</v>
      </c>
      <c r="D26" s="7"/>
      <c r="E26" s="9"/>
      <c r="F26" s="9"/>
      <c r="G26" s="3"/>
    </row>
    <row r="27" spans="2:7" x14ac:dyDescent="0.3">
      <c r="B27" s="1" t="s">
        <v>64</v>
      </c>
      <c r="D27" s="7"/>
      <c r="E27" s="9"/>
      <c r="F27" s="9"/>
      <c r="G27" s="3"/>
    </row>
    <row r="28" spans="2:7" x14ac:dyDescent="0.3">
      <c r="B28" s="1" t="s">
        <v>65</v>
      </c>
      <c r="D28" s="7"/>
      <c r="E28" s="9"/>
      <c r="F28" s="9"/>
      <c r="G28" s="3"/>
    </row>
    <row r="29" spans="2:7" x14ac:dyDescent="0.3">
      <c r="B29" s="1" t="s">
        <v>66</v>
      </c>
      <c r="D29" s="7"/>
      <c r="E29" s="9"/>
      <c r="F29" s="9"/>
      <c r="G29" s="3"/>
    </row>
    <row r="31" spans="2:7" x14ac:dyDescent="0.3">
      <c r="B31" s="5" t="s">
        <v>67</v>
      </c>
    </row>
    <row r="32" spans="2:7" x14ac:dyDescent="0.3">
      <c r="B32" t="s">
        <v>51</v>
      </c>
      <c r="G32" t="s">
        <v>68</v>
      </c>
    </row>
    <row r="33" spans="2:9" x14ac:dyDescent="0.3">
      <c r="B33" s="14" t="s">
        <v>69</v>
      </c>
      <c r="G33" s="15">
        <v>0</v>
      </c>
      <c r="I33" s="10"/>
    </row>
    <row r="34" spans="2:9" x14ac:dyDescent="0.3">
      <c r="B34" s="39" t="s">
        <v>70</v>
      </c>
      <c r="G34" s="40">
        <v>0</v>
      </c>
      <c r="I34" s="10"/>
    </row>
    <row r="35" spans="2:9" x14ac:dyDescent="0.3">
      <c r="B35" s="1"/>
      <c r="G35" s="7"/>
      <c r="I35" s="10"/>
    </row>
    <row r="36" spans="2:9" x14ac:dyDescent="0.3">
      <c r="B36" s="1"/>
      <c r="G36" s="7"/>
      <c r="I36" s="10"/>
    </row>
    <row r="37" spans="2:9" x14ac:dyDescent="0.3">
      <c r="B37" s="1"/>
      <c r="G37" s="7"/>
    </row>
    <row r="38" spans="2:9" x14ac:dyDescent="0.3">
      <c r="B38" s="1"/>
      <c r="G38" s="7"/>
    </row>
    <row r="40" spans="2:9" x14ac:dyDescent="0.3">
      <c r="B40" s="5" t="s">
        <v>71</v>
      </c>
    </row>
    <row r="41" spans="2:9" x14ac:dyDescent="0.3">
      <c r="B41" t="s">
        <v>51</v>
      </c>
      <c r="G41" t="s">
        <v>68</v>
      </c>
    </row>
    <row r="42" spans="2:9" x14ac:dyDescent="0.3">
      <c r="B42" s="14" t="s">
        <v>69</v>
      </c>
      <c r="G42" s="15">
        <v>0</v>
      </c>
    </row>
    <row r="43" spans="2:9" x14ac:dyDescent="0.3">
      <c r="B43" s="1" t="s">
        <v>72</v>
      </c>
      <c r="G43" s="7">
        <v>5</v>
      </c>
    </row>
    <row r="44" spans="2:9" x14ac:dyDescent="0.3">
      <c r="B44" s="1" t="s">
        <v>73</v>
      </c>
      <c r="G44" s="7">
        <v>5</v>
      </c>
    </row>
    <row r="45" spans="2:9" x14ac:dyDescent="0.3">
      <c r="B45" s="1" t="s">
        <v>74</v>
      </c>
      <c r="G45" s="7">
        <v>5</v>
      </c>
    </row>
    <row r="46" spans="2:9" x14ac:dyDescent="0.3">
      <c r="B46" s="1" t="s">
        <v>75</v>
      </c>
      <c r="G46" s="7">
        <v>5</v>
      </c>
    </row>
  </sheetData>
  <mergeCells count="14">
    <mergeCell ref="D13:D14"/>
    <mergeCell ref="E13:E14"/>
    <mergeCell ref="G13:G14"/>
    <mergeCell ref="F13:F14"/>
    <mergeCell ref="D2:I2"/>
    <mergeCell ref="D3:F3"/>
    <mergeCell ref="H3:I3"/>
    <mergeCell ref="D5:I5"/>
    <mergeCell ref="D6:I6"/>
    <mergeCell ref="D7:I7"/>
    <mergeCell ref="D8:I8"/>
    <mergeCell ref="D9:I9"/>
    <mergeCell ref="D4:I4"/>
    <mergeCell ref="I12:T12"/>
  </mergeCells>
  <printOptions horizontalCentered="1" verticalCentered="1"/>
  <pageMargins left="0.25" right="0.25" top="0.75" bottom="0.75" header="0.3" footer="0.3"/>
  <pageSetup paperSize="9" fitToWidth="0" fitToHeight="0"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README!$P$20:$P$21</xm:f>
          </x14:formula1>
          <xm:sqref>D11</xm:sqref>
        </x14:dataValidation>
        <x14:dataValidation type="list" allowBlank="1" showInputMessage="1" showErrorMessage="1" xr:uid="{00000000-0002-0000-0100-000001000000}">
          <x14:formula1>
            <xm:f>README!$P$14:$P$15</xm:f>
          </x14:formula1>
          <xm:sqref>F15:F22 F24:F29</xm:sqref>
        </x14:dataValidation>
        <x14:dataValidation type="list" allowBlank="1" showInputMessage="1" showErrorMessage="1" xr:uid="{00000000-0002-0000-0100-000000000000}">
          <x14:formula1>
            <xm:f>README!$P$7:$P$10</xm:f>
          </x14:formula1>
          <xm:sqref>E15:E29</xm:sqref>
        </x14:dataValidation>
        <x14:dataValidation type="list" allowBlank="1" showInputMessage="1" showErrorMessage="1" xr:uid="{A2F1CCC4-9F1C-4FF0-B2B2-E8D0BFAA5DC0}">
          <x14:formula1>
            <xm:f>README!$P$14:$P$17</xm:f>
          </x14:formula1>
          <xm:sqref>F23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I55"/>
  <sheetViews>
    <sheetView topLeftCell="A29" workbookViewId="0">
      <selection activeCell="B55" sqref="B55"/>
    </sheetView>
  </sheetViews>
  <sheetFormatPr defaultColWidth="9.109375" defaultRowHeight="13.8" x14ac:dyDescent="0.25"/>
  <cols>
    <col min="1" max="1" width="55.33203125" style="41" customWidth="1"/>
    <col min="2" max="2" width="11" style="41" customWidth="1"/>
    <col min="3" max="3" width="14.109375" style="41" customWidth="1"/>
    <col min="4" max="4" width="10.109375" style="41" bestFit="1" customWidth="1"/>
    <col min="5" max="5" width="15.6640625" style="41" customWidth="1"/>
    <col min="6" max="7" width="9.109375" style="41"/>
    <col min="8" max="8" width="17" style="41" customWidth="1"/>
    <col min="9" max="9" width="12.6640625" style="41" customWidth="1"/>
    <col min="10" max="10" width="0.33203125" style="41" customWidth="1"/>
    <col min="11" max="16384" width="9.109375" style="41"/>
  </cols>
  <sheetData>
    <row r="1" spans="1:4" ht="28.2" x14ac:dyDescent="0.3">
      <c r="A1" s="96" t="s">
        <v>76</v>
      </c>
      <c r="B1" s="97" t="s">
        <v>77</v>
      </c>
      <c r="C1" s="97" t="s">
        <v>78</v>
      </c>
      <c r="D1" s="50"/>
    </row>
    <row r="2" spans="1:4" ht="18" customHeight="1" x14ac:dyDescent="0.25">
      <c r="A2" s="51" t="s">
        <v>79</v>
      </c>
      <c r="B2" s="51"/>
      <c r="C2" s="51"/>
      <c r="D2" s="52"/>
    </row>
    <row r="3" spans="1:4" x14ac:dyDescent="0.25">
      <c r="A3" s="53"/>
      <c r="B3" s="54">
        <v>0</v>
      </c>
      <c r="C3" s="54"/>
      <c r="D3" s="42"/>
    </row>
    <row r="4" spans="1:4" x14ac:dyDescent="0.25">
      <c r="A4" s="56" t="s">
        <v>6</v>
      </c>
      <c r="B4" s="57" t="s">
        <v>80</v>
      </c>
      <c r="C4" s="57"/>
      <c r="D4" s="52"/>
    </row>
    <row r="5" spans="1:4" x14ac:dyDescent="0.25">
      <c r="A5" s="58" t="s">
        <v>81</v>
      </c>
      <c r="B5" s="59"/>
      <c r="C5" s="59"/>
      <c r="D5" s="60"/>
    </row>
    <row r="6" spans="1:4" x14ac:dyDescent="0.25">
      <c r="A6" s="58" t="s">
        <v>198</v>
      </c>
      <c r="B6" s="59"/>
      <c r="C6" s="59"/>
      <c r="D6" s="60"/>
    </row>
    <row r="7" spans="1:4" x14ac:dyDescent="0.25">
      <c r="A7" s="58" t="s">
        <v>82</v>
      </c>
      <c r="B7" s="59"/>
      <c r="C7" s="59"/>
      <c r="D7" s="60"/>
    </row>
    <row r="8" spans="1:4" x14ac:dyDescent="0.25">
      <c r="A8" s="58" t="s">
        <v>83</v>
      </c>
      <c r="B8" s="59"/>
      <c r="C8" s="59"/>
      <c r="D8" s="60"/>
    </row>
    <row r="9" spans="1:4" x14ac:dyDescent="0.25">
      <c r="A9" s="58"/>
      <c r="B9" s="59"/>
      <c r="C9" s="59"/>
      <c r="D9" s="60"/>
    </row>
    <row r="10" spans="1:4" x14ac:dyDescent="0.25">
      <c r="A10" s="58"/>
      <c r="B10" s="59"/>
      <c r="C10" s="59"/>
      <c r="D10" s="60"/>
    </row>
    <row r="11" spans="1:4" x14ac:dyDescent="0.25">
      <c r="A11" s="61" t="s">
        <v>84</v>
      </c>
      <c r="B11" s="62">
        <f>SUM(B5:B8)</f>
        <v>0</v>
      </c>
      <c r="C11" s="62">
        <f>SUM(C5:C8)</f>
        <v>0</v>
      </c>
      <c r="D11" s="62"/>
    </row>
    <row r="12" spans="1:4" x14ac:dyDescent="0.25">
      <c r="A12" s="58"/>
      <c r="B12" s="59"/>
      <c r="C12" s="59"/>
      <c r="D12" s="60"/>
    </row>
    <row r="13" spans="1:4" x14ac:dyDescent="0.25">
      <c r="A13" s="63" t="s">
        <v>85</v>
      </c>
      <c r="B13" s="57"/>
      <c r="C13" s="64"/>
      <c r="D13" s="65"/>
    </row>
    <row r="14" spans="1:4" ht="18.75" customHeight="1" x14ac:dyDescent="0.25">
      <c r="A14" s="66" t="s">
        <v>86</v>
      </c>
      <c r="B14" s="55">
        <v>0</v>
      </c>
      <c r="C14" s="59">
        <v>1</v>
      </c>
      <c r="D14" s="60"/>
    </row>
    <row r="15" spans="1:4" x14ac:dyDescent="0.25">
      <c r="A15" s="42"/>
      <c r="B15" s="42"/>
      <c r="C15" s="59"/>
      <c r="D15" s="60"/>
    </row>
    <row r="16" spans="1:4" x14ac:dyDescent="0.25">
      <c r="A16" s="67" t="s">
        <v>87</v>
      </c>
      <c r="B16" s="62">
        <f>SUM(B14:B15)</f>
        <v>0</v>
      </c>
      <c r="C16" s="68"/>
      <c r="D16" s="69"/>
    </row>
    <row r="17" spans="1:4" x14ac:dyDescent="0.25">
      <c r="A17" s="42"/>
      <c r="B17" s="42"/>
      <c r="C17" s="59"/>
      <c r="D17" s="60"/>
    </row>
    <row r="18" spans="1:4" x14ac:dyDescent="0.25">
      <c r="A18" s="70" t="s">
        <v>88</v>
      </c>
      <c r="B18" s="71">
        <f>SUM(B16+B11)</f>
        <v>0</v>
      </c>
      <c r="C18" s="72"/>
      <c r="D18" s="71"/>
    </row>
    <row r="19" spans="1:4" x14ac:dyDescent="0.25">
      <c r="A19" s="42"/>
      <c r="B19" s="42"/>
      <c r="C19" s="59"/>
      <c r="D19" s="60"/>
    </row>
    <row r="20" spans="1:4" x14ac:dyDescent="0.25">
      <c r="A20" s="66" t="s">
        <v>89</v>
      </c>
      <c r="B20" s="42">
        <f>SUM((B18/100)*11)</f>
        <v>0</v>
      </c>
      <c r="C20" s="59">
        <f>SUM(B20/30)</f>
        <v>0</v>
      </c>
      <c r="D20" s="60"/>
    </row>
    <row r="21" spans="1:4" x14ac:dyDescent="0.25">
      <c r="A21" s="58" t="s">
        <v>90</v>
      </c>
      <c r="B21" s="55">
        <v>0</v>
      </c>
      <c r="C21" s="59"/>
      <c r="D21" s="60"/>
    </row>
    <row r="22" spans="1:4" x14ac:dyDescent="0.25">
      <c r="A22" s="42"/>
      <c r="B22" s="59"/>
      <c r="C22" s="59"/>
      <c r="D22" s="60"/>
    </row>
    <row r="23" spans="1:4" x14ac:dyDescent="0.25">
      <c r="A23" s="73" t="s">
        <v>91</v>
      </c>
      <c r="B23" s="74">
        <f>SUM(B11+B16+B20)</f>
        <v>0</v>
      </c>
      <c r="C23" s="68">
        <f>SUM(B23/30)</f>
        <v>0</v>
      </c>
      <c r="D23" s="69"/>
    </row>
    <row r="24" spans="1:4" x14ac:dyDescent="0.25">
      <c r="A24" s="42"/>
      <c r="B24" s="60"/>
      <c r="C24" s="54"/>
      <c r="D24" s="60"/>
    </row>
    <row r="25" spans="1:4" x14ac:dyDescent="0.25">
      <c r="A25" s="49" t="s">
        <v>92</v>
      </c>
      <c r="B25" s="75">
        <f>SUM(B33-B23)</f>
        <v>450</v>
      </c>
      <c r="C25" s="55"/>
      <c r="D25" s="60"/>
    </row>
    <row r="26" spans="1:4" x14ac:dyDescent="0.25">
      <c r="A26" s="42"/>
      <c r="B26" s="42"/>
      <c r="C26" s="55"/>
      <c r="D26" s="42"/>
    </row>
    <row r="27" spans="1:4" ht="17.399999999999999" x14ac:dyDescent="0.25">
      <c r="A27" s="46" t="s">
        <v>93</v>
      </c>
      <c r="B27" s="42"/>
      <c r="C27" s="42"/>
      <c r="D27" s="42"/>
    </row>
    <row r="28" spans="1:4" x14ac:dyDescent="0.25">
      <c r="A28" s="42"/>
      <c r="B28" s="42" t="s">
        <v>94</v>
      </c>
      <c r="C28" s="42"/>
      <c r="D28" s="42"/>
    </row>
    <row r="29" spans="1:4" x14ac:dyDescent="0.25">
      <c r="A29" s="89" t="s">
        <v>95</v>
      </c>
      <c r="B29" s="47">
        <f>C29*30</f>
        <v>450</v>
      </c>
      <c r="C29" s="175">
        <v>15</v>
      </c>
      <c r="D29" s="47"/>
    </row>
    <row r="30" spans="1:4" x14ac:dyDescent="0.25">
      <c r="A30" s="91"/>
      <c r="B30" s="88"/>
      <c r="C30" s="48"/>
      <c r="D30" s="43"/>
    </row>
    <row r="31" spans="1:4" x14ac:dyDescent="0.25">
      <c r="A31" s="90" t="s">
        <v>96</v>
      </c>
      <c r="B31" s="104">
        <f>SUM(B29:B30)</f>
        <v>450</v>
      </c>
      <c r="C31" s="48">
        <f>SUM(C29:C30)</f>
        <v>15</v>
      </c>
      <c r="D31" s="44"/>
    </row>
    <row r="32" spans="1:4" x14ac:dyDescent="0.25">
      <c r="A32" s="42"/>
      <c r="B32" s="42"/>
      <c r="C32" s="42"/>
      <c r="D32" s="42"/>
    </row>
    <row r="33" spans="1:9" x14ac:dyDescent="0.25">
      <c r="A33" s="49" t="s">
        <v>97</v>
      </c>
      <c r="B33" s="105">
        <f>B31</f>
        <v>450</v>
      </c>
      <c r="C33" s="42"/>
      <c r="D33" s="45"/>
    </row>
    <row r="34" spans="1:9" x14ac:dyDescent="0.25">
      <c r="A34" s="42"/>
      <c r="B34" s="42"/>
      <c r="C34" s="75"/>
      <c r="D34" s="42"/>
    </row>
    <row r="35" spans="1:9" x14ac:dyDescent="0.25">
      <c r="A35" s="42"/>
      <c r="B35" s="60"/>
      <c r="C35" s="60"/>
      <c r="D35" s="42"/>
    </row>
    <row r="36" spans="1:9" x14ac:dyDescent="0.25">
      <c r="A36" s="76" t="s">
        <v>98</v>
      </c>
      <c r="B36" s="42"/>
      <c r="C36" s="42"/>
      <c r="D36" s="42"/>
    </row>
    <row r="37" spans="1:9" x14ac:dyDescent="0.25">
      <c r="A37" s="42"/>
      <c r="B37" s="42"/>
      <c r="C37" s="42"/>
      <c r="D37" s="42"/>
    </row>
    <row r="38" spans="1:9" x14ac:dyDescent="0.25">
      <c r="A38" s="77" t="s">
        <v>99</v>
      </c>
      <c r="B38" s="78"/>
      <c r="C38" s="78"/>
      <c r="D38" s="79"/>
    </row>
    <row r="39" spans="1:9" x14ac:dyDescent="0.25">
      <c r="A39" s="80" t="s">
        <v>100</v>
      </c>
      <c r="B39" s="81"/>
      <c r="C39" s="81"/>
      <c r="D39" s="79"/>
    </row>
    <row r="40" spans="1:9" x14ac:dyDescent="0.25">
      <c r="A40" s="77" t="s">
        <v>101</v>
      </c>
      <c r="B40" s="82"/>
      <c r="C40" s="82"/>
      <c r="D40" s="79"/>
    </row>
    <row r="41" spans="1:9" x14ac:dyDescent="0.25">
      <c r="A41" s="80" t="s">
        <v>102</v>
      </c>
      <c r="B41" s="82"/>
      <c r="C41" s="82"/>
      <c r="D41" s="79"/>
    </row>
    <row r="42" spans="1:9" x14ac:dyDescent="0.25">
      <c r="A42" s="77" t="s">
        <v>103</v>
      </c>
      <c r="B42" s="81"/>
      <c r="C42" s="81"/>
      <c r="D42" s="79"/>
    </row>
    <row r="43" spans="1:9" x14ac:dyDescent="0.25">
      <c r="A43" s="80" t="s">
        <v>104</v>
      </c>
      <c r="B43" s="79"/>
      <c r="C43" s="79"/>
      <c r="D43" s="79"/>
    </row>
    <row r="44" spans="1:9" ht="14.4" thickBot="1" x14ac:dyDescent="0.3">
      <c r="A44" s="77" t="s">
        <v>105</v>
      </c>
      <c r="B44" s="83"/>
      <c r="C44" s="83"/>
      <c r="D44" s="83"/>
    </row>
    <row r="45" spans="1:9" ht="16.2" customHeight="1" thickBot="1" x14ac:dyDescent="0.3">
      <c r="A45" s="84" t="s">
        <v>106</v>
      </c>
      <c r="B45" s="83"/>
      <c r="C45" s="83"/>
      <c r="D45" s="83"/>
      <c r="E45" s="92"/>
      <c r="F45" s="110" t="s">
        <v>107</v>
      </c>
      <c r="G45" s="110" t="s">
        <v>21</v>
      </c>
      <c r="H45" s="108" t="s">
        <v>108</v>
      </c>
      <c r="I45" s="92" t="s">
        <v>109</v>
      </c>
    </row>
    <row r="46" spans="1:9" ht="15" thickBot="1" x14ac:dyDescent="0.3">
      <c r="A46" s="93" t="s">
        <v>199</v>
      </c>
      <c r="B46" s="79"/>
      <c r="C46" s="79"/>
      <c r="D46" s="79"/>
      <c r="E46" s="111" t="s">
        <v>110</v>
      </c>
      <c r="F46" s="109"/>
      <c r="G46" s="109"/>
      <c r="H46" s="109"/>
      <c r="I46" s="109"/>
    </row>
    <row r="47" spans="1:9" ht="15" thickBot="1" x14ac:dyDescent="0.3">
      <c r="A47" s="93" t="s">
        <v>200</v>
      </c>
      <c r="B47" s="79"/>
      <c r="C47" s="79"/>
      <c r="D47" s="79"/>
      <c r="E47" s="111" t="s">
        <v>111</v>
      </c>
      <c r="F47" s="109"/>
      <c r="G47" s="109"/>
      <c r="H47" s="109"/>
      <c r="I47" s="109"/>
    </row>
    <row r="48" spans="1:9" ht="15" thickBot="1" x14ac:dyDescent="0.3">
      <c r="A48" s="93" t="s">
        <v>201</v>
      </c>
      <c r="B48" s="79"/>
      <c r="C48" s="79"/>
      <c r="D48" s="79"/>
      <c r="E48" s="111" t="s">
        <v>112</v>
      </c>
      <c r="F48" s="109"/>
      <c r="G48" s="109"/>
      <c r="H48" s="109"/>
      <c r="I48" s="109"/>
    </row>
    <row r="49" spans="1:9" ht="15" thickBot="1" x14ac:dyDescent="0.3">
      <c r="A49" s="93" t="s">
        <v>202</v>
      </c>
      <c r="B49" s="85"/>
      <c r="C49" s="85"/>
      <c r="D49" s="79"/>
      <c r="E49" s="111" t="s">
        <v>113</v>
      </c>
      <c r="F49" s="109"/>
      <c r="G49" s="109"/>
      <c r="H49" s="109"/>
      <c r="I49" s="109"/>
    </row>
    <row r="50" spans="1:9" x14ac:dyDescent="0.25">
      <c r="A50" s="93" t="s">
        <v>203</v>
      </c>
      <c r="B50" s="86"/>
      <c r="C50" s="86"/>
      <c r="D50" s="79"/>
    </row>
    <row r="51" spans="1:9" x14ac:dyDescent="0.25">
      <c r="A51" s="93" t="s">
        <v>204</v>
      </c>
      <c r="B51" s="87"/>
      <c r="C51" s="87"/>
      <c r="D51" s="79"/>
    </row>
    <row r="52" spans="1:9" x14ac:dyDescent="0.25">
      <c r="A52" s="93" t="s">
        <v>205</v>
      </c>
      <c r="B52" s="82"/>
      <c r="C52" s="82"/>
      <c r="D52" s="79"/>
    </row>
    <row r="53" spans="1:9" x14ac:dyDescent="0.25">
      <c r="A53" s="93" t="s">
        <v>206</v>
      </c>
      <c r="B53" s="42"/>
      <c r="C53" s="42"/>
      <c r="D53" s="42"/>
    </row>
    <row r="54" spans="1:9" x14ac:dyDescent="0.25">
      <c r="A54" s="94" t="s">
        <v>207</v>
      </c>
      <c r="B54" s="42"/>
      <c r="C54" s="42"/>
      <c r="D54" s="42"/>
    </row>
    <row r="55" spans="1:9" ht="14.4" x14ac:dyDescent="0.25">
      <c r="A55" s="95" t="s">
        <v>208</v>
      </c>
      <c r="B55" s="42"/>
      <c r="C55" s="42"/>
      <c r="D55" s="42"/>
    </row>
  </sheetData>
  <phoneticPr fontId="30" type="noConversion"/>
  <printOptions horizontalCentered="1" verticalCentered="1"/>
  <pageMargins left="0.25" right="0.25" top="0.75" bottom="0.75" header="0.3" footer="0.3"/>
  <pageSetup paperSize="9" scale="59"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99"/>
    <pageSetUpPr fitToPage="1"/>
  </sheetPr>
  <dimension ref="A1:S205"/>
  <sheetViews>
    <sheetView workbookViewId="0">
      <pane ySplit="5" topLeftCell="A48" activePane="bottomLeft" state="frozen"/>
      <selection pane="bottomLeft" activeCell="A54" sqref="A6:A54"/>
    </sheetView>
  </sheetViews>
  <sheetFormatPr defaultRowHeight="14.4" x14ac:dyDescent="0.3"/>
  <cols>
    <col min="1" max="1" width="12.88671875" customWidth="1"/>
    <col min="2" max="2" width="25.44140625" customWidth="1"/>
    <col min="3" max="3" width="29.33203125" customWidth="1"/>
    <col min="4" max="4" width="12.33203125" style="113" customWidth="1"/>
    <col min="5" max="5" width="28.109375" customWidth="1"/>
    <col min="6" max="6" width="20.109375" customWidth="1"/>
    <col min="7" max="7" width="23.88671875" bestFit="1" customWidth="1"/>
    <col min="8" max="8" width="18.109375" bestFit="1" customWidth="1"/>
    <col min="9" max="9" width="10.33203125" customWidth="1"/>
    <col min="13" max="15" width="10" customWidth="1"/>
    <col min="18" max="18" width="13.6640625" customWidth="1"/>
  </cols>
  <sheetData>
    <row r="1" spans="1:17" x14ac:dyDescent="0.3">
      <c r="A1" s="13" t="s">
        <v>114</v>
      </c>
    </row>
    <row r="2" spans="1:17" x14ac:dyDescent="0.3">
      <c r="A2" s="10" t="s">
        <v>115</v>
      </c>
    </row>
    <row r="3" spans="1:17" x14ac:dyDescent="0.3">
      <c r="B3" s="135" t="s">
        <v>116</v>
      </c>
      <c r="C3" s="135"/>
      <c r="D3" s="135"/>
      <c r="E3" s="135"/>
      <c r="F3" s="135"/>
      <c r="G3" s="135"/>
      <c r="H3" s="135"/>
      <c r="I3" s="135" t="s">
        <v>117</v>
      </c>
      <c r="J3" s="135"/>
      <c r="K3" s="135"/>
      <c r="M3" s="5" t="s">
        <v>118</v>
      </c>
    </row>
    <row r="4" spans="1:17" x14ac:dyDescent="0.3">
      <c r="A4" s="136" t="s">
        <v>119</v>
      </c>
      <c r="B4" s="130" t="s">
        <v>120</v>
      </c>
      <c r="C4" s="130" t="s">
        <v>121</v>
      </c>
      <c r="D4" s="137" t="s">
        <v>122</v>
      </c>
      <c r="E4" s="130" t="s">
        <v>123</v>
      </c>
      <c r="F4" s="130" t="s">
        <v>124</v>
      </c>
      <c r="G4" s="130" t="s">
        <v>125</v>
      </c>
      <c r="H4" s="130" t="s">
        <v>126</v>
      </c>
      <c r="I4" s="130" t="s">
        <v>127</v>
      </c>
      <c r="J4" s="130" t="s">
        <v>128</v>
      </c>
      <c r="K4" s="130" t="s">
        <v>129</v>
      </c>
      <c r="M4" s="130" t="s">
        <v>48</v>
      </c>
      <c r="N4" s="130" t="s">
        <v>130</v>
      </c>
      <c r="O4" s="130" t="s">
        <v>131</v>
      </c>
      <c r="P4" s="10" t="s">
        <v>132</v>
      </c>
      <c r="Q4" s="10"/>
    </row>
    <row r="5" spans="1:17" x14ac:dyDescent="0.3">
      <c r="A5" s="136"/>
      <c r="B5" s="130"/>
      <c r="C5" s="130"/>
      <c r="D5" s="137"/>
      <c r="E5" s="130"/>
      <c r="F5" s="130"/>
      <c r="G5" s="130"/>
      <c r="H5" s="130"/>
      <c r="I5" s="130"/>
      <c r="J5" s="130"/>
      <c r="K5" s="130"/>
      <c r="M5" s="130"/>
      <c r="N5" s="130"/>
      <c r="O5" s="130"/>
    </row>
    <row r="6" spans="1:17" x14ac:dyDescent="0.3">
      <c r="A6" s="176" t="str">
        <f>CONCATENATE('Event Structure'!$H$11," M",ROW($B6)-ROW($B$6)+1)</f>
        <v xml:space="preserve"> M1</v>
      </c>
      <c r="B6" s="1"/>
      <c r="C6" s="1"/>
      <c r="D6" s="112"/>
      <c r="E6" s="12"/>
      <c r="F6" s="8"/>
      <c r="G6" s="8"/>
      <c r="H6" s="8"/>
      <c r="I6" s="3">
        <f>IFERROR(VLOOKUP($F6,'Event Structure'!$B$15:$G$29,6,FALSE),0)-IFERROR(VLOOKUP($G6,'Event Structure'!$B$33:$G$38,6,FALSE),0)+IFERROR(VLOOKUP($H6,'Event Structure'!$B$42:$G$46,6,FALSE),0)</f>
        <v>0</v>
      </c>
      <c r="J6" s="7"/>
      <c r="K6" s="3">
        <f>I6-J6</f>
        <v>0</v>
      </c>
      <c r="M6" s="3">
        <f>IFERROR(VLOOKUP($F6,'Event Structure'!$B$15:$G$29,4,FALSE)/1.1,0)</f>
        <v>0</v>
      </c>
      <c r="N6" s="3">
        <f>IFERROR(VLOOKUP($F6,'Event Structure'!$B$15:$G$29,5,FALSE),0)</f>
        <v>0</v>
      </c>
      <c r="O6" s="3">
        <f>($J6-$N6)/11</f>
        <v>0</v>
      </c>
    </row>
    <row r="7" spans="1:17" x14ac:dyDescent="0.3">
      <c r="A7" s="176" t="str">
        <f>CONCATENATE('Event Structure'!$H$11," M",ROW($B7)-ROW($B$6)+1)</f>
        <v xml:space="preserve"> M2</v>
      </c>
      <c r="B7" s="1"/>
      <c r="C7" s="1"/>
      <c r="D7" s="112"/>
      <c r="E7" s="12"/>
      <c r="F7" s="8"/>
      <c r="G7" s="8"/>
      <c r="H7" s="8"/>
      <c r="I7" s="3">
        <f>IFERROR(VLOOKUP($F7,'Event Structure'!$B$15:$G$29,6,FALSE),0)-IFERROR(VLOOKUP($G7,'Event Structure'!$B$33:$G$38,6,FALSE),0)+IFERROR(VLOOKUP($H7,'Event Structure'!$B$42:$G$46,6,FALSE),0)+IFERROR(VLOOKUP(#REF!,'Event Structure'!$B$42:$G$46,6,FALSE),0)</f>
        <v>0</v>
      </c>
      <c r="J7" s="7"/>
      <c r="K7" s="3">
        <f t="shared" ref="K7:K69" si="0">I7-J7</f>
        <v>0</v>
      </c>
      <c r="M7" s="3">
        <f>IFERROR(VLOOKUP($F7,'Event Structure'!$B$15:$G$29,4,FALSE)/1.1,0)</f>
        <v>0</v>
      </c>
      <c r="N7" s="3">
        <f>IFERROR(VLOOKUP($F7,'Event Structure'!$B$15:$G$29,5,FALSE),0)</f>
        <v>0</v>
      </c>
      <c r="O7" s="3">
        <f t="shared" ref="O7:O69" si="1">($J7-$N7)/11</f>
        <v>0</v>
      </c>
    </row>
    <row r="8" spans="1:17" x14ac:dyDescent="0.3">
      <c r="A8" s="176" t="str">
        <f>CONCATENATE('Event Structure'!$H$11," M",ROW($B8)-ROW($B$6)+1)</f>
        <v xml:space="preserve"> M3</v>
      </c>
      <c r="B8" s="1"/>
      <c r="C8" s="1"/>
      <c r="D8" s="112"/>
      <c r="E8" s="12"/>
      <c r="F8" s="8"/>
      <c r="G8" s="8"/>
      <c r="H8" s="8"/>
      <c r="I8" s="3">
        <f>IFERROR(VLOOKUP($F8,'Event Structure'!$B$15:$G$29,6,FALSE),0)-IFERROR(VLOOKUP($G8,'Event Structure'!$B$33:$G$38,6,FALSE),0)+IFERROR(VLOOKUP($H8,'Event Structure'!$B$42:$G$46,6,FALSE),0)+IFERROR(VLOOKUP(#REF!,'Event Structure'!$B$42:$G$46,6,FALSE),0)</f>
        <v>0</v>
      </c>
      <c r="J8" s="7"/>
      <c r="K8" s="3">
        <f t="shared" si="0"/>
        <v>0</v>
      </c>
      <c r="M8" s="3">
        <f>IFERROR(VLOOKUP($F8,'Event Structure'!$B$15:$G$29,4,FALSE)/1.1,0)</f>
        <v>0</v>
      </c>
      <c r="N8" s="3">
        <f>IFERROR(VLOOKUP($F8,'Event Structure'!$B$15:$G$29,5,FALSE),0)</f>
        <v>0</v>
      </c>
      <c r="O8" s="3">
        <f t="shared" si="1"/>
        <v>0</v>
      </c>
      <c r="Q8" s="98"/>
    </row>
    <row r="9" spans="1:17" x14ac:dyDescent="0.3">
      <c r="A9" s="176" t="str">
        <f>CONCATENATE('Event Structure'!$H$11," M",ROW($B9)-ROW($B$6)+1)</f>
        <v xml:space="preserve"> M4</v>
      </c>
      <c r="B9" s="1"/>
      <c r="C9" s="1"/>
      <c r="D9" s="112"/>
      <c r="E9" s="12"/>
      <c r="F9" s="8"/>
      <c r="G9" s="8"/>
      <c r="H9" s="8"/>
      <c r="I9" s="3">
        <f>IFERROR(VLOOKUP($F9,'Event Structure'!$B$15:$G$29,6,FALSE),0)-IFERROR(VLOOKUP($G9,'Event Structure'!$B$33:$G$38,6,FALSE),0)+IFERROR(VLOOKUP($H9,'Event Structure'!$B$42:$G$46,6,FALSE),0)+IFERROR(VLOOKUP(#REF!,'Event Structure'!$B$42:$G$46,6,FALSE),0)</f>
        <v>0</v>
      </c>
      <c r="J9" s="7"/>
      <c r="K9" s="3">
        <f t="shared" si="0"/>
        <v>0</v>
      </c>
      <c r="M9" s="3">
        <f>IFERROR(VLOOKUP($F9,'Event Structure'!$B$15:$G$29,4,FALSE)/1.1,0)</f>
        <v>0</v>
      </c>
      <c r="N9" s="3">
        <f>IFERROR(VLOOKUP($F9,'Event Structure'!$B$15:$G$29,5,FALSE),0)</f>
        <v>0</v>
      </c>
      <c r="O9" s="3">
        <f t="shared" si="1"/>
        <v>0</v>
      </c>
      <c r="Q9" s="102"/>
    </row>
    <row r="10" spans="1:17" x14ac:dyDescent="0.3">
      <c r="A10" s="176" t="str">
        <f>CONCATENATE('Event Structure'!$H$11," M",ROW($B10)-ROW($B$6)+1)</f>
        <v xml:space="preserve"> M5</v>
      </c>
      <c r="B10" s="1"/>
      <c r="C10" s="1"/>
      <c r="D10" s="112"/>
      <c r="E10" s="12"/>
      <c r="F10" s="8"/>
      <c r="G10" s="8"/>
      <c r="H10" s="8"/>
      <c r="I10" s="3">
        <f>IFERROR(VLOOKUP($F10,'Event Structure'!$B$15:$G$29,6,FALSE),0)-IFERROR(VLOOKUP($G10,'Event Structure'!$B$33:$G$38,6,FALSE),0)+IFERROR(VLOOKUP($H10,'Event Structure'!$B$42:$G$46,6,FALSE),0)+IFERROR(VLOOKUP(#REF!,'Event Structure'!$B$42:$G$46,6,FALSE),0)</f>
        <v>0</v>
      </c>
      <c r="J10" s="7"/>
      <c r="K10" s="3">
        <f t="shared" si="0"/>
        <v>0</v>
      </c>
      <c r="M10" s="3">
        <f>IFERROR(VLOOKUP($F10,'Event Structure'!$B$15:$G$29,4,FALSE)/1.1,0)</f>
        <v>0</v>
      </c>
      <c r="N10" s="3">
        <f>IFERROR(VLOOKUP($F10,'Event Structure'!$B$15:$G$29,5,FALSE),0)</f>
        <v>0</v>
      </c>
      <c r="O10" s="3">
        <f t="shared" si="1"/>
        <v>0</v>
      </c>
      <c r="Q10" s="98"/>
    </row>
    <row r="11" spans="1:17" x14ac:dyDescent="0.3">
      <c r="A11" s="176" t="str">
        <f>CONCATENATE('Event Structure'!$H$11," M",ROW($B11)-ROW($B$6)+1)</f>
        <v xml:space="preserve"> M6</v>
      </c>
      <c r="B11" s="1"/>
      <c r="C11" s="1"/>
      <c r="D11" s="112"/>
      <c r="E11" s="114"/>
      <c r="F11" s="8"/>
      <c r="G11" s="8"/>
      <c r="H11" s="8"/>
      <c r="I11" s="3">
        <f>IFERROR(VLOOKUP($F11,'Event Structure'!$B$15:$G$29,6,FALSE),0)-IFERROR(VLOOKUP($G11,'Event Structure'!$B$33:$G$38,6,FALSE),0)+IFERROR(VLOOKUP($H11,'Event Structure'!$B$42:$G$46,6,FALSE),0)+IFERROR(VLOOKUP(#REF!,'Event Structure'!$B$42:$G$46,6,FALSE),0)</f>
        <v>0</v>
      </c>
      <c r="J11" s="7"/>
      <c r="K11" s="3">
        <f t="shared" si="0"/>
        <v>0</v>
      </c>
      <c r="M11" s="3">
        <f>IFERROR(VLOOKUP($F11,'Event Structure'!$B$15:$G$29,4,FALSE)/1.1,0)</f>
        <v>0</v>
      </c>
      <c r="N11" s="3">
        <f>IFERROR(VLOOKUP($F11,'Event Structure'!$B$15:$G$29,5,FALSE),0)</f>
        <v>0</v>
      </c>
      <c r="O11" s="3">
        <f t="shared" si="1"/>
        <v>0</v>
      </c>
      <c r="Q11" s="102"/>
    </row>
    <row r="12" spans="1:17" x14ac:dyDescent="0.3">
      <c r="A12" s="176" t="str">
        <f>CONCATENATE('Event Structure'!$H$11," M",ROW($B12)-ROW($B$6)+1)</f>
        <v xml:space="preserve"> M7</v>
      </c>
      <c r="B12" s="1"/>
      <c r="C12" s="1"/>
      <c r="D12" s="112"/>
      <c r="E12" s="114"/>
      <c r="F12" s="8"/>
      <c r="G12" s="8"/>
      <c r="H12" s="8"/>
      <c r="I12" s="3">
        <f>IFERROR(VLOOKUP($F12,'Event Structure'!$B$15:$G$29,6,FALSE),0)-IFERROR(VLOOKUP($G12,'Event Structure'!$B$33:$G$38,6,FALSE),0)+IFERROR(VLOOKUP($H12,'Event Structure'!$B$42:$G$46,6,FALSE),0)+IFERROR(VLOOKUP(#REF!,'Event Structure'!$B$42:$G$46,6,FALSE),0)</f>
        <v>0</v>
      </c>
      <c r="J12" s="7"/>
      <c r="K12" s="3">
        <f t="shared" si="0"/>
        <v>0</v>
      </c>
      <c r="M12" s="3">
        <f>IFERROR(VLOOKUP($F12,'Event Structure'!$B$15:$G$29,4,FALSE)/1.1,0)</f>
        <v>0</v>
      </c>
      <c r="N12" s="3">
        <f>IFERROR(VLOOKUP($F12,'Event Structure'!$B$15:$G$29,5,FALSE),0)</f>
        <v>0</v>
      </c>
      <c r="O12" s="3">
        <f t="shared" si="1"/>
        <v>0</v>
      </c>
      <c r="Q12" s="98"/>
    </row>
    <row r="13" spans="1:17" x14ac:dyDescent="0.3">
      <c r="A13" s="176" t="str">
        <f>CONCATENATE('Event Structure'!$H$11," M",ROW($B13)-ROW($B$6)+1)</f>
        <v xml:space="preserve"> M8</v>
      </c>
      <c r="B13" s="115"/>
      <c r="C13" s="115"/>
      <c r="D13" s="112"/>
      <c r="E13" s="115"/>
      <c r="F13" s="8"/>
      <c r="G13" s="8"/>
      <c r="H13" s="8"/>
      <c r="I13" s="3">
        <f>IFERROR(VLOOKUP($F13,'Event Structure'!$B$15:$G$29,6,FALSE),0)-IFERROR(VLOOKUP($G13,'Event Structure'!$B$33:$G$38,6,FALSE),0)+IFERROR(VLOOKUP($H13,'Event Structure'!$B$42:$G$46,6,FALSE),0)+IFERROR(VLOOKUP(#REF!,'Event Structure'!$B$42:$G$46,6,FALSE),0)</f>
        <v>0</v>
      </c>
      <c r="J13" s="7"/>
      <c r="K13" s="3">
        <f t="shared" si="0"/>
        <v>0</v>
      </c>
      <c r="M13" s="3">
        <f>IFERROR(VLOOKUP($F13,'Event Structure'!$B$15:$G$29,4,FALSE)/1.1,0)</f>
        <v>0</v>
      </c>
      <c r="N13" s="3">
        <f>IFERROR(VLOOKUP($F13,'Event Structure'!$B$15:$G$29,5,FALSE),0)</f>
        <v>0</v>
      </c>
      <c r="O13" s="3">
        <f t="shared" si="1"/>
        <v>0</v>
      </c>
    </row>
    <row r="14" spans="1:17" x14ac:dyDescent="0.3">
      <c r="A14" s="176" t="str">
        <f>CONCATENATE('Event Structure'!$H$11," M",ROW($B14)-ROW($B$6)+1)</f>
        <v xml:space="preserve"> M9</v>
      </c>
      <c r="B14" s="1"/>
      <c r="C14" s="1"/>
      <c r="D14" s="112"/>
      <c r="E14" s="114"/>
      <c r="F14" s="8"/>
      <c r="G14" s="8"/>
      <c r="H14" s="8"/>
      <c r="I14" s="3">
        <f>IFERROR(VLOOKUP($F14,'Event Structure'!$B$15:$G$29,6,FALSE),0)-IFERROR(VLOOKUP($G14,'Event Structure'!$B$33:$G$38,6,FALSE),0)+IFERROR(VLOOKUP($H14,'Event Structure'!$B$42:$G$46,6,FALSE),0)+IFERROR(VLOOKUP(#REF!,'Event Structure'!$B$42:$G$46,6,FALSE),0)</f>
        <v>0</v>
      </c>
      <c r="J14" s="7"/>
      <c r="K14" s="3">
        <f t="shared" si="0"/>
        <v>0</v>
      </c>
      <c r="M14" s="3">
        <f>IFERROR(VLOOKUP($F14,'Event Structure'!$B$15:$G$29,4,FALSE)/1.1,0)</f>
        <v>0</v>
      </c>
      <c r="N14" s="3">
        <f>IFERROR(VLOOKUP($F14,'Event Structure'!$B$15:$G$29,5,FALSE),0)</f>
        <v>0</v>
      </c>
      <c r="O14" s="3">
        <f t="shared" si="1"/>
        <v>0</v>
      </c>
      <c r="Q14" s="98"/>
    </row>
    <row r="15" spans="1:17" x14ac:dyDescent="0.3">
      <c r="A15" s="176" t="str">
        <f>CONCATENATE('Event Structure'!$H$11," M",ROW($B15)-ROW($B$6)+1)</f>
        <v xml:space="preserve"> M10</v>
      </c>
      <c r="B15" s="1"/>
      <c r="C15" s="1"/>
      <c r="D15" s="112"/>
      <c r="E15" s="12"/>
      <c r="F15" s="8"/>
      <c r="G15" s="8"/>
      <c r="H15" s="8"/>
      <c r="I15" s="3">
        <f>IFERROR(VLOOKUP($F15,'Event Structure'!$B$15:$G$29,6,FALSE),0)-IFERROR(VLOOKUP($G15,'Event Structure'!$B$33:$G$38,6,FALSE),0)+IFERROR(VLOOKUP($H15,'Event Structure'!$B$42:$G$46,6,FALSE),0)+IFERROR(VLOOKUP(#REF!,'Event Structure'!$B$42:$G$46,6,FALSE),0)</f>
        <v>0</v>
      </c>
      <c r="J15" s="7"/>
      <c r="K15" s="3">
        <f>I15-J15</f>
        <v>0</v>
      </c>
      <c r="M15" s="3">
        <f>IFERROR(VLOOKUP($F15,'Event Structure'!$B$15:$G$29,4,FALSE)/1.1,0)</f>
        <v>0</v>
      </c>
      <c r="N15" s="3">
        <f>IFERROR(VLOOKUP($F15,'Event Structure'!$B$15:$G$29,5,FALSE),0)</f>
        <v>0</v>
      </c>
      <c r="O15" s="3">
        <f>($J15-$N15)/11</f>
        <v>0</v>
      </c>
      <c r="Q15" s="103"/>
    </row>
    <row r="16" spans="1:17" x14ac:dyDescent="0.3">
      <c r="A16" s="176" t="str">
        <f>CONCATENATE('Event Structure'!$H$11," M",ROW($B16)-ROW($B$6)+1)</f>
        <v xml:space="preserve"> M11</v>
      </c>
      <c r="B16" s="1"/>
      <c r="C16" s="1"/>
      <c r="D16" s="112"/>
      <c r="E16" s="12"/>
      <c r="F16" s="8"/>
      <c r="G16" s="8"/>
      <c r="H16" s="8"/>
      <c r="I16" s="3">
        <f>IFERROR(VLOOKUP($F16,'Event Structure'!$B$15:$G$29,6,FALSE),0)-IFERROR(VLOOKUP($G16,'Event Structure'!$B$33:$G$38,6,FALSE),0)+IFERROR(VLOOKUP($H16,'Event Structure'!$B$42:$G$46,6,FALSE),0)+IFERROR(VLOOKUP(#REF!,'Event Structure'!$B$42:$G$46,6,FALSE),0)</f>
        <v>0</v>
      </c>
      <c r="J16" s="7"/>
      <c r="K16" s="3">
        <f t="shared" si="0"/>
        <v>0</v>
      </c>
      <c r="M16" s="3">
        <f>IFERROR(VLOOKUP($F16,'Event Structure'!$B$15:$G$29,4,FALSE)/1.1,0)</f>
        <v>0</v>
      </c>
      <c r="N16" s="3">
        <f>IFERROR(VLOOKUP($F16,'Event Structure'!$B$15:$G$29,5,FALSE),0)</f>
        <v>0</v>
      </c>
      <c r="O16" s="3">
        <f t="shared" si="1"/>
        <v>0</v>
      </c>
    </row>
    <row r="17" spans="1:19" x14ac:dyDescent="0.3">
      <c r="A17" s="176" t="str">
        <f>CONCATENATE('Event Structure'!$H$11," M",ROW($B17)-ROW($B$6)+1)</f>
        <v xml:space="preserve"> M12</v>
      </c>
      <c r="B17" s="1"/>
      <c r="C17" s="1"/>
      <c r="D17" s="112"/>
      <c r="E17" s="12"/>
      <c r="F17" s="8"/>
      <c r="G17" s="8"/>
      <c r="H17" s="8"/>
      <c r="I17" s="3">
        <f>IFERROR(VLOOKUP($F17,'Event Structure'!$B$15:$G$29,6,FALSE),0)-IFERROR(VLOOKUP($G17,'Event Structure'!$B$33:$G$38,6,FALSE),0)+IFERROR(VLOOKUP($H17,'Event Structure'!$B$42:$G$46,6,FALSE),0)+IFERROR(VLOOKUP(#REF!,'Event Structure'!$B$42:$G$46,6,FALSE),0)</f>
        <v>0</v>
      </c>
      <c r="J17" s="7"/>
      <c r="K17" s="3">
        <f t="shared" si="0"/>
        <v>0</v>
      </c>
      <c r="M17" s="3">
        <f>IFERROR(VLOOKUP($F17,'Event Structure'!$B$15:$G$29,4,FALSE)/1.1,0)</f>
        <v>0</v>
      </c>
      <c r="N17" s="3">
        <f>IFERROR(VLOOKUP($F17,'Event Structure'!$B$15:$G$29,5,FALSE),0)</f>
        <v>0</v>
      </c>
      <c r="O17" s="3">
        <f t="shared" si="1"/>
        <v>0</v>
      </c>
    </row>
    <row r="18" spans="1:19" x14ac:dyDescent="0.3">
      <c r="A18" s="176" t="str">
        <f>CONCATENATE('Event Structure'!$H$11," M",ROW($B18)-ROW($B$6)+1)</f>
        <v xml:space="preserve"> M13</v>
      </c>
      <c r="B18" s="1"/>
      <c r="C18" s="1"/>
      <c r="D18" s="112"/>
      <c r="E18" s="12"/>
      <c r="F18" s="8"/>
      <c r="G18" s="8"/>
      <c r="H18" s="8"/>
      <c r="I18" s="3">
        <f>IFERROR(VLOOKUP($F18,'Event Structure'!$B$15:$G$29,6,FALSE),0)-IFERROR(VLOOKUP($G18,'Event Structure'!$B$33:$G$38,6,FALSE),0)+IFERROR(VLOOKUP($H18,'Event Structure'!$B$42:$G$46,6,FALSE),0)+IFERROR(VLOOKUP(#REF!,'Event Structure'!$B$42:$G$46,6,FALSE),0)</f>
        <v>0</v>
      </c>
      <c r="J18" s="7"/>
      <c r="K18" s="3">
        <f t="shared" si="0"/>
        <v>0</v>
      </c>
      <c r="M18" s="3">
        <f>IFERROR(VLOOKUP($F18,'Event Structure'!$B$15:$G$29,4,FALSE)/1.1,0)</f>
        <v>0</v>
      </c>
      <c r="N18" s="3">
        <f>IFERROR(VLOOKUP($F18,'Event Structure'!$B$15:$G$29,5,FALSE),0)</f>
        <v>0</v>
      </c>
      <c r="O18" s="3">
        <f t="shared" si="1"/>
        <v>0</v>
      </c>
    </row>
    <row r="19" spans="1:19" x14ac:dyDescent="0.3">
      <c r="A19" s="176" t="str">
        <f>CONCATENATE('Event Structure'!$H$11," M",ROW($B19)-ROW($B$6)+1)</f>
        <v xml:space="preserve"> M14</v>
      </c>
      <c r="B19" s="1"/>
      <c r="C19" s="1"/>
      <c r="D19" s="112"/>
      <c r="E19" s="12"/>
      <c r="F19" s="8"/>
      <c r="G19" s="8"/>
      <c r="H19" s="8"/>
      <c r="I19" s="3">
        <f>IFERROR(VLOOKUP($F19,'Event Structure'!$B$15:$G$29,6,FALSE),0)-IFERROR(VLOOKUP($G19,'Event Structure'!$B$33:$G$38,6,FALSE),0)+IFERROR(VLOOKUP($H19,'Event Structure'!$B$42:$G$46,6,FALSE),0)+IFERROR(VLOOKUP(#REF!,'Event Structure'!$B$42:$G$46,6,FALSE),0)</f>
        <v>0</v>
      </c>
      <c r="J19" s="7"/>
      <c r="K19" s="3">
        <f t="shared" si="0"/>
        <v>0</v>
      </c>
      <c r="M19" s="3">
        <f>IFERROR(VLOOKUP($F19,'Event Structure'!$B$15:$G$29,4,FALSE)/1.1,0)</f>
        <v>0</v>
      </c>
      <c r="N19" s="3">
        <f>IFERROR(VLOOKUP($F19,'Event Structure'!$B$15:$G$29,5,FALSE),0)</f>
        <v>0</v>
      </c>
      <c r="O19" s="3">
        <f t="shared" si="1"/>
        <v>0</v>
      </c>
    </row>
    <row r="20" spans="1:19" x14ac:dyDescent="0.3">
      <c r="A20" s="176" t="str">
        <f>CONCATENATE('Event Structure'!$H$11," M",ROW($B20)-ROW($B$6)+1)</f>
        <v xml:space="preserve"> M15</v>
      </c>
      <c r="B20" s="1"/>
      <c r="C20" s="1"/>
      <c r="D20" s="112"/>
      <c r="E20" s="12"/>
      <c r="F20" s="8"/>
      <c r="G20" s="8"/>
      <c r="H20" s="8"/>
      <c r="I20" s="3">
        <f>IFERROR(VLOOKUP($F20,'Event Structure'!$B$15:$G$29,6,FALSE),0)-IFERROR(VLOOKUP($G20,'Event Structure'!$B$33:$G$38,6,FALSE),0)+IFERROR(VLOOKUP($H20,'Event Structure'!$B$42:$G$46,6,FALSE),0)+IFERROR(VLOOKUP(#REF!,'Event Structure'!$B$42:$G$46,6,FALSE),0)</f>
        <v>0</v>
      </c>
      <c r="J20" s="7"/>
      <c r="K20" s="3">
        <f t="shared" si="0"/>
        <v>0</v>
      </c>
      <c r="M20" s="3">
        <f>IFERROR(VLOOKUP($F20,'Event Structure'!$B$15:$G$29,4,FALSE)/1.1,0)</f>
        <v>0</v>
      </c>
      <c r="N20" s="3">
        <f>IFERROR(VLOOKUP($F20,'Event Structure'!$B$15:$G$29,5,FALSE),0)</f>
        <v>0</v>
      </c>
      <c r="O20" s="3">
        <f t="shared" si="1"/>
        <v>0</v>
      </c>
    </row>
    <row r="21" spans="1:19" x14ac:dyDescent="0.3">
      <c r="A21" s="176" t="str">
        <f>CONCATENATE('Event Structure'!$H$11," M",ROW($B21)-ROW($B$6)+1)</f>
        <v xml:space="preserve"> M16</v>
      </c>
      <c r="B21" s="1"/>
      <c r="C21" s="1"/>
      <c r="D21" s="112"/>
      <c r="E21" s="12"/>
      <c r="F21" s="8"/>
      <c r="G21" s="8"/>
      <c r="H21" s="8"/>
      <c r="I21" s="3">
        <f>IFERROR(VLOOKUP($F21,'Event Structure'!$B$15:$G$29,6,FALSE),0)-IFERROR(VLOOKUP($G21,'Event Structure'!$B$33:$G$38,6,FALSE),0)+IFERROR(VLOOKUP($H21,'Event Structure'!$B$42:$G$46,6,FALSE),0)+IFERROR(VLOOKUP(#REF!,'Event Structure'!$B$42:$G$46,6,FALSE),0)</f>
        <v>0</v>
      </c>
      <c r="J21" s="7"/>
      <c r="K21" s="3">
        <f t="shared" si="0"/>
        <v>0</v>
      </c>
      <c r="M21" s="3">
        <f>IFERROR(VLOOKUP($F21,'Event Structure'!$B$15:$G$29,4,FALSE)/1.1,0)</f>
        <v>0</v>
      </c>
      <c r="N21" s="3">
        <f>IFERROR(VLOOKUP($F21,'Event Structure'!$B$15:$G$29,5,FALSE),0)</f>
        <v>0</v>
      </c>
      <c r="O21" s="3">
        <f>($J21-$N21)/11</f>
        <v>0</v>
      </c>
    </row>
    <row r="22" spans="1:19" x14ac:dyDescent="0.3">
      <c r="A22" s="176" t="str">
        <f>CONCATENATE('Event Structure'!$H$11," M",ROW($B22)-ROW($B$6)+1)</f>
        <v xml:space="preserve"> M17</v>
      </c>
      <c r="B22" s="1"/>
      <c r="C22" s="1"/>
      <c r="D22" s="112"/>
      <c r="E22" s="12"/>
      <c r="F22" s="8"/>
      <c r="G22" s="8"/>
      <c r="H22" s="8"/>
      <c r="I22" s="3">
        <f>IFERROR(VLOOKUP($F22,'Event Structure'!$B$15:$G$29,6,FALSE),0)-IFERROR(VLOOKUP($G22,'Event Structure'!$B$33:$G$38,6,FALSE),0)+IFERROR(VLOOKUP($H22,'Event Structure'!$B$42:$G$46,6,FALSE),0)+IFERROR(VLOOKUP(#REF!,'Event Structure'!$B$42:$G$46,6,FALSE),0)</f>
        <v>0</v>
      </c>
      <c r="J22" s="7"/>
      <c r="K22" s="3">
        <f t="shared" si="0"/>
        <v>0</v>
      </c>
      <c r="M22" s="3">
        <f>IFERROR(VLOOKUP($F22,'Event Structure'!$B$15:$G$29,4,FALSE)/1.1,0)</f>
        <v>0</v>
      </c>
      <c r="N22" s="3">
        <f>IFERROR(VLOOKUP($F22,'Event Structure'!$B$15:$G$29,5,FALSE),0)</f>
        <v>0</v>
      </c>
      <c r="O22" s="3">
        <f t="shared" si="1"/>
        <v>0</v>
      </c>
      <c r="R22" s="99"/>
    </row>
    <row r="23" spans="1:19" x14ac:dyDescent="0.3">
      <c r="A23" s="176" t="str">
        <f>CONCATENATE('Event Structure'!$H$11," M",ROW($B23)-ROW($B$6)+1)</f>
        <v xml:space="preserve"> M18</v>
      </c>
      <c r="B23" s="1"/>
      <c r="C23" s="1"/>
      <c r="D23" s="112"/>
      <c r="E23" s="114"/>
      <c r="F23" s="8"/>
      <c r="G23" s="8"/>
      <c r="H23" s="8"/>
      <c r="I23" s="3">
        <f>IFERROR(VLOOKUP($F23,'Event Structure'!$B$15:$G$29,6,FALSE),0)-IFERROR(VLOOKUP($G23,'Event Structure'!$B$33:$G$38,6,FALSE),0)+IFERROR(VLOOKUP($H23,'Event Structure'!$B$42:$G$46,6,FALSE),0)+IFERROR(VLOOKUP(#REF!,'Event Structure'!$B$42:$G$46,6,FALSE),0)</f>
        <v>0</v>
      </c>
      <c r="J23" s="7"/>
      <c r="K23" s="3">
        <f t="shared" si="0"/>
        <v>0</v>
      </c>
      <c r="M23" s="3">
        <f>IFERROR(VLOOKUP($F23,'Event Structure'!$B$15:$G$29,4,FALSE)/1.1,0)</f>
        <v>0</v>
      </c>
      <c r="N23" s="3">
        <f>IFERROR(VLOOKUP($F23,'Event Structure'!$B$15:$G$29,5,FALSE),0)</f>
        <v>0</v>
      </c>
      <c r="O23" s="3">
        <f t="shared" si="1"/>
        <v>0</v>
      </c>
      <c r="R23" s="99"/>
      <c r="S23" s="100"/>
    </row>
    <row r="24" spans="1:19" x14ac:dyDescent="0.3">
      <c r="A24" s="176" t="str">
        <f>CONCATENATE('Event Structure'!$H$11," M",ROW($B24)-ROW($B$6)+1)</f>
        <v xml:space="preserve"> M19</v>
      </c>
      <c r="B24" s="1"/>
      <c r="C24" s="1"/>
      <c r="D24" s="112"/>
      <c r="E24" s="12"/>
      <c r="F24" s="8"/>
      <c r="G24" s="8"/>
      <c r="H24" s="8"/>
      <c r="I24" s="3">
        <f>IFERROR(VLOOKUP($F24,'Event Structure'!$B$15:$G$29,6,FALSE),0)-IFERROR(VLOOKUP($G24,'Event Structure'!$B$33:$G$38,6,FALSE),0)+IFERROR(VLOOKUP($H24,'Event Structure'!$B$42:$G$46,6,FALSE),0)+IFERROR(VLOOKUP(#REF!,'Event Structure'!$B$42:$G$46,6,FALSE),0)</f>
        <v>0</v>
      </c>
      <c r="J24" s="7"/>
      <c r="K24" s="3">
        <f t="shared" si="0"/>
        <v>0</v>
      </c>
      <c r="M24" s="3">
        <f>IFERROR(VLOOKUP($F24,'Event Structure'!$B$15:$G$29,4,FALSE)/1.1,0)</f>
        <v>0</v>
      </c>
      <c r="N24" s="3">
        <f>IFERROR(VLOOKUP($F24,'Event Structure'!$B$15:$G$29,5,FALSE),0)</f>
        <v>0</v>
      </c>
      <c r="O24" s="3">
        <f t="shared" si="1"/>
        <v>0</v>
      </c>
      <c r="R24" s="101" t="s">
        <v>133</v>
      </c>
      <c r="S24" s="99"/>
    </row>
    <row r="25" spans="1:19" x14ac:dyDescent="0.3">
      <c r="A25" s="176" t="str">
        <f>CONCATENATE('Event Structure'!$H$11," M",ROW($B25)-ROW($B$6)+1)</f>
        <v xml:space="preserve"> M20</v>
      </c>
      <c r="B25" s="1"/>
      <c r="C25" s="1"/>
      <c r="D25" s="112"/>
      <c r="E25" s="12"/>
      <c r="F25" s="8"/>
      <c r="G25" s="8"/>
      <c r="H25" s="8"/>
      <c r="I25" s="3">
        <f>IFERROR(VLOOKUP($F25,'Event Structure'!$B$15:$G$29,6,FALSE),0)-IFERROR(VLOOKUP($G25,'Event Structure'!$B$33:$G$38,6,FALSE),0)+IFERROR(VLOOKUP($H25,'Event Structure'!$B$42:$G$46,6,FALSE),0)+IFERROR(VLOOKUP(#REF!,'Event Structure'!$B$42:$G$46,6,FALSE),0)+IFERROR(VLOOKUP(#REF!,'Event Structure'!$B$42:$G$46,6,FALSE),0)+IFERROR(VLOOKUP(#REF!,'Event Structure'!$B$42:$G$46,6,FALSE),0)</f>
        <v>0</v>
      </c>
      <c r="J25" s="7"/>
      <c r="K25" s="3">
        <f t="shared" si="0"/>
        <v>0</v>
      </c>
      <c r="M25" s="3">
        <f>IFERROR(VLOOKUP($F25,'Event Structure'!$B$15:$G$29,4,FALSE)/1.1,0)</f>
        <v>0</v>
      </c>
      <c r="N25" s="3">
        <f>IFERROR(VLOOKUP($F25,'Event Structure'!$B$15:$G$29,5,FALSE),0)</f>
        <v>0</v>
      </c>
      <c r="O25" s="3">
        <f t="shared" si="1"/>
        <v>0</v>
      </c>
      <c r="R25" t="s">
        <v>134</v>
      </c>
      <c r="S25" t="s">
        <v>135</v>
      </c>
    </row>
    <row r="26" spans="1:19" x14ac:dyDescent="0.3">
      <c r="A26" s="176" t="str">
        <f>CONCATENATE('Event Structure'!$H$11," M",ROW($B26)-ROW($B$6)+1)</f>
        <v xml:space="preserve"> M21</v>
      </c>
      <c r="B26" s="1"/>
      <c r="C26" s="1"/>
      <c r="D26" s="112"/>
      <c r="E26" s="12"/>
      <c r="F26" s="8"/>
      <c r="G26" s="8"/>
      <c r="H26" s="8"/>
      <c r="I26" s="3">
        <f>IFERROR(VLOOKUP($F26,'Event Structure'!$B$15:$G$29,6,FALSE),0)-IFERROR(VLOOKUP($G26,'Event Structure'!$B$33:$G$38,6,FALSE),0)+IFERROR(VLOOKUP($H26,'Event Structure'!$B$42:$G$46,6,FALSE),0)+IFERROR(VLOOKUP(#REF!,'Event Structure'!$B$42:$G$46,6,FALSE),0)</f>
        <v>0</v>
      </c>
      <c r="J26" s="7"/>
      <c r="K26" s="3">
        <f t="shared" si="0"/>
        <v>0</v>
      </c>
      <c r="M26" s="3">
        <f>IFERROR(VLOOKUP($F26,'Event Structure'!$B$15:$G$29,4,FALSE)/1.1,0)</f>
        <v>0</v>
      </c>
      <c r="N26" s="3">
        <f>IFERROR(VLOOKUP($F26,'Event Structure'!$B$15:$G$29,5,FALSE),0)</f>
        <v>0</v>
      </c>
      <c r="O26" s="3">
        <f t="shared" si="1"/>
        <v>0</v>
      </c>
      <c r="R26" s="99" t="s">
        <v>136</v>
      </c>
      <c r="S26" s="106" t="s">
        <v>137</v>
      </c>
    </row>
    <row r="27" spans="1:19" x14ac:dyDescent="0.3">
      <c r="A27" s="176" t="str">
        <f>CONCATENATE('Event Structure'!$H$11," M",ROW($B27)-ROW($B$6)+1)</f>
        <v xml:space="preserve"> M22</v>
      </c>
      <c r="B27" s="1"/>
      <c r="C27" s="1"/>
      <c r="D27" s="112"/>
      <c r="E27" s="12"/>
      <c r="F27" s="8"/>
      <c r="G27" s="8"/>
      <c r="H27" s="8"/>
      <c r="I27" s="3">
        <f>IFERROR(VLOOKUP($F27,'Event Structure'!$B$15:$G$29,6,FALSE),0)-IFERROR(VLOOKUP($G27,'Event Structure'!$B$33:$G$38,6,FALSE),0)+IFERROR(VLOOKUP($H27,'Event Structure'!$B$42:$G$46,6,FALSE),0)+IFERROR(VLOOKUP(#REF!,'Event Structure'!$B$42:$G$46,6,FALSE),0)</f>
        <v>0</v>
      </c>
      <c r="J27" s="7"/>
      <c r="K27" s="3">
        <f t="shared" si="0"/>
        <v>0</v>
      </c>
      <c r="M27" s="3">
        <f>IFERROR(VLOOKUP($F27,'Event Structure'!$B$15:$G$29,4,FALSE)/1.1,0)</f>
        <v>0</v>
      </c>
      <c r="N27" s="3">
        <f>IFERROR(VLOOKUP($F27,'Event Structure'!$B$15:$G$29,5,FALSE),0)</f>
        <v>0</v>
      </c>
      <c r="O27" s="3">
        <f t="shared" si="1"/>
        <v>0</v>
      </c>
      <c r="R27" s="99" t="s">
        <v>138</v>
      </c>
      <c r="S27" s="99" t="s">
        <v>139</v>
      </c>
    </row>
    <row r="28" spans="1:19" x14ac:dyDescent="0.3">
      <c r="A28" s="176" t="str">
        <f>CONCATENATE('Event Structure'!$H$11," M",ROW($B28)-ROW($B$6)+1)</f>
        <v xml:space="preserve"> M23</v>
      </c>
      <c r="B28" s="1"/>
      <c r="C28" s="1"/>
      <c r="D28" s="112"/>
      <c r="E28" s="12"/>
      <c r="F28" s="8"/>
      <c r="G28" s="8"/>
      <c r="H28" s="8"/>
      <c r="I28" s="3">
        <f>IFERROR(VLOOKUP($F28,'Event Structure'!$B$15:$G$29,6,FALSE),0)-IFERROR(VLOOKUP($G28,'Event Structure'!$B$33:$G$38,6,FALSE),0)+IFERROR(VLOOKUP($H28,'Event Structure'!$B$42:$G$46,6,FALSE),0)+IFERROR(VLOOKUP(#REF!,'Event Structure'!$B$42:$G$46,6,FALSE),0)</f>
        <v>0</v>
      </c>
      <c r="J28" s="7"/>
      <c r="K28" s="3">
        <f t="shared" si="0"/>
        <v>0</v>
      </c>
      <c r="M28" s="3">
        <f>IFERROR(VLOOKUP($F28,'Event Structure'!$B$15:$G$29,4,FALSE)/1.1,0)</f>
        <v>0</v>
      </c>
      <c r="N28" s="3">
        <f>IFERROR(VLOOKUP($F28,'Event Structure'!$B$15:$G$29,5,FALSE),0)</f>
        <v>0</v>
      </c>
      <c r="O28" s="3">
        <f t="shared" si="1"/>
        <v>0</v>
      </c>
    </row>
    <row r="29" spans="1:19" x14ac:dyDescent="0.3">
      <c r="A29" s="176" t="str">
        <f>CONCATENATE('Event Structure'!$H$11," M",ROW($B29)-ROW($B$6)+1)</f>
        <v xml:space="preserve"> M24</v>
      </c>
      <c r="B29" s="1"/>
      <c r="C29" s="1"/>
      <c r="D29" s="112"/>
      <c r="E29" s="12"/>
      <c r="F29" s="8"/>
      <c r="G29" s="8"/>
      <c r="H29" s="8"/>
      <c r="I29" s="3">
        <f>IFERROR(VLOOKUP($F29,'Event Structure'!$B$15:$G$29,6,FALSE),0)-IFERROR(VLOOKUP($G29,'Event Structure'!$B$33:$G$38,6,FALSE),0)+IFERROR(VLOOKUP($H29,'Event Structure'!$B$42:$G$46,6,FALSE),0)+IFERROR(VLOOKUP(#REF!,'Event Structure'!$B$42:$G$46,6,FALSE),0)+IFERROR(VLOOKUP(#REF!,'Event Structure'!$B$42:$G$46,6,FALSE),0)+IFERROR(VLOOKUP(#REF!,'Event Structure'!$B$42:$G$46,6,FALSE),0)</f>
        <v>0</v>
      </c>
      <c r="J29" s="7"/>
      <c r="K29" s="3">
        <f t="shared" si="0"/>
        <v>0</v>
      </c>
      <c r="M29" s="3">
        <f>IFERROR(VLOOKUP($F29,'Event Structure'!$B$15:$G$29,4,FALSE)/1.1,0)</f>
        <v>0</v>
      </c>
      <c r="N29" s="3">
        <f>IFERROR(VLOOKUP($F29,'Event Structure'!$B$15:$G$29,5,FALSE),0)</f>
        <v>0</v>
      </c>
      <c r="O29" s="3">
        <f t="shared" si="1"/>
        <v>0</v>
      </c>
    </row>
    <row r="30" spans="1:19" x14ac:dyDescent="0.3">
      <c r="A30" s="176" t="str">
        <f>CONCATENATE('Event Structure'!$H$11," M",ROW($B30)-ROW($B$6)+1)</f>
        <v xml:space="preserve"> M25</v>
      </c>
      <c r="B30" s="1"/>
      <c r="C30" s="1"/>
      <c r="D30" s="112"/>
      <c r="E30" s="12"/>
      <c r="F30" s="8"/>
      <c r="G30" s="8"/>
      <c r="H30" s="8"/>
      <c r="I30" s="3">
        <f>IFERROR(VLOOKUP($F30,'Event Structure'!$B$15:$G$29,6,FALSE),0)-IFERROR(VLOOKUP($G30,'Event Structure'!$B$33:$G$38,6,FALSE),0)+IFERROR(VLOOKUP($H30,'Event Structure'!$B$42:$G$46,6,FALSE),0)+IFERROR(VLOOKUP(#REF!,'Event Structure'!$B$42:$G$46,6,FALSE),0)</f>
        <v>0</v>
      </c>
      <c r="J30" s="7"/>
      <c r="K30" s="3">
        <f t="shared" si="0"/>
        <v>0</v>
      </c>
      <c r="M30" s="3">
        <f>IFERROR(VLOOKUP($F30,'Event Structure'!$B$15:$G$29,4,FALSE)/1.1,0)</f>
        <v>0</v>
      </c>
      <c r="N30" s="3">
        <f>IFERROR(VLOOKUP($F30,'Event Structure'!$B$15:$G$29,5,FALSE),0)</f>
        <v>0</v>
      </c>
      <c r="O30" s="3">
        <f t="shared" si="1"/>
        <v>0</v>
      </c>
    </row>
    <row r="31" spans="1:19" x14ac:dyDescent="0.3">
      <c r="A31" s="176" t="str">
        <f>CONCATENATE('Event Structure'!$H$11," M",ROW($B31)-ROW($B$6)+1)</f>
        <v xml:space="preserve"> M26</v>
      </c>
      <c r="B31" s="1"/>
      <c r="C31" s="1"/>
      <c r="D31" s="112"/>
      <c r="E31" s="12"/>
      <c r="F31" s="8"/>
      <c r="G31" s="8"/>
      <c r="H31" s="8"/>
      <c r="I31" s="3">
        <f>IFERROR(VLOOKUP($F31,'Event Structure'!$B$15:$G$29,6,FALSE),0)-IFERROR(VLOOKUP($G31,'Event Structure'!$B$33:$G$38,6,FALSE),0)+IFERROR(VLOOKUP($H31,'Event Structure'!$B$42:$G$46,6,FALSE),0)+IFERROR(VLOOKUP(#REF!,'Event Structure'!$B$42:$G$46,6,FALSE),0)</f>
        <v>0</v>
      </c>
      <c r="J31" s="7"/>
      <c r="K31" s="3">
        <f t="shared" si="0"/>
        <v>0</v>
      </c>
      <c r="M31" s="3">
        <f>IFERROR(VLOOKUP($F31,'Event Structure'!$B$15:$G$29,4,FALSE)/1.1,0)</f>
        <v>0</v>
      </c>
      <c r="N31" s="3">
        <f>IFERROR(VLOOKUP($F31,'Event Structure'!$B$15:$G$29,5,FALSE),0)</f>
        <v>0</v>
      </c>
      <c r="O31" s="3">
        <f t="shared" si="1"/>
        <v>0</v>
      </c>
    </row>
    <row r="32" spans="1:19" x14ac:dyDescent="0.3">
      <c r="A32" s="176" t="str">
        <f>CONCATENATE('Event Structure'!$H$11," M",ROW($B32)-ROW($B$6)+1)</f>
        <v xml:space="preserve"> M27</v>
      </c>
      <c r="B32" s="1"/>
      <c r="C32" s="1"/>
      <c r="D32" s="112"/>
      <c r="E32" s="12"/>
      <c r="F32" s="8"/>
      <c r="G32" s="8"/>
      <c r="H32" s="8"/>
      <c r="I32" s="3">
        <f>IFERROR(VLOOKUP($F32,'Event Structure'!$B$15:$G$29,6,FALSE),0)-IFERROR(VLOOKUP($G32,'Event Structure'!$B$33:$G$38,6,FALSE),0)+IFERROR(VLOOKUP($H32,'Event Structure'!$B$42:$G$46,6,FALSE),0)+IFERROR(VLOOKUP(#REF!,'Event Structure'!$B$42:$G$46,6,FALSE),0)</f>
        <v>0</v>
      </c>
      <c r="J32" s="7"/>
      <c r="K32" s="3">
        <f t="shared" si="0"/>
        <v>0</v>
      </c>
      <c r="M32" s="3">
        <f>IFERROR(VLOOKUP($F32,'Event Structure'!$B$15:$G$29,4,FALSE)/1.1,0)</f>
        <v>0</v>
      </c>
      <c r="N32" s="3">
        <f>IFERROR(VLOOKUP($F32,'Event Structure'!$B$15:$G$29,5,FALSE),0)</f>
        <v>0</v>
      </c>
      <c r="O32" s="3">
        <f t="shared" si="1"/>
        <v>0</v>
      </c>
    </row>
    <row r="33" spans="1:15" x14ac:dyDescent="0.3">
      <c r="A33" s="176" t="str">
        <f>CONCATENATE('Event Structure'!$H$11," M",ROW($B33)-ROW($B$6)+1)</f>
        <v xml:space="preserve"> M28</v>
      </c>
      <c r="B33" s="1"/>
      <c r="C33" s="1"/>
      <c r="D33" s="112"/>
      <c r="E33" s="12"/>
      <c r="F33" s="8"/>
      <c r="G33" s="8"/>
      <c r="H33" s="8"/>
      <c r="I33" s="3">
        <f>IFERROR(VLOOKUP($F33,'Event Structure'!$B$15:$G$29,6,FALSE),0)-IFERROR(VLOOKUP($G33,'Event Structure'!$B$33:$G$38,6,FALSE),0)+IFERROR(VLOOKUP($H33,'Event Structure'!$B$42:$G$46,6,FALSE),0)+IFERROR(VLOOKUP(#REF!,'Event Structure'!$B$42:$G$46,6,FALSE),0)</f>
        <v>0</v>
      </c>
      <c r="J33" s="7"/>
      <c r="K33" s="3">
        <f t="shared" si="0"/>
        <v>0</v>
      </c>
      <c r="M33" s="3">
        <f>IFERROR(VLOOKUP($F33,'Event Structure'!$B$15:$G$29,4,FALSE)/1.1,0)</f>
        <v>0</v>
      </c>
      <c r="N33" s="3">
        <f>IFERROR(VLOOKUP($F33,'Event Structure'!$B$15:$G$29,5,FALSE),0)</f>
        <v>0</v>
      </c>
      <c r="O33" s="3">
        <f t="shared" si="1"/>
        <v>0</v>
      </c>
    </row>
    <row r="34" spans="1:15" x14ac:dyDescent="0.3">
      <c r="A34" s="176" t="str">
        <f>CONCATENATE('Event Structure'!$H$11," M",ROW($B34)-ROW($B$6)+1)</f>
        <v xml:space="preserve"> M29</v>
      </c>
      <c r="B34" s="1"/>
      <c r="C34" s="1"/>
      <c r="D34" s="112"/>
      <c r="E34" s="12"/>
      <c r="F34" s="8"/>
      <c r="G34" s="8"/>
      <c r="H34" s="8"/>
      <c r="I34" s="3">
        <f>IFERROR(VLOOKUP($F34,'Event Structure'!$B$15:$G$29,6,FALSE),0)-IFERROR(VLOOKUP($G34,'Event Structure'!$B$33:$G$38,6,FALSE),0)+IFERROR(VLOOKUP($H34,'Event Structure'!$B$42:$G$46,6,FALSE),0)+IFERROR(VLOOKUP(#REF!,'Event Structure'!$B$42:$G$46,6,FALSE),0)</f>
        <v>0</v>
      </c>
      <c r="J34" s="7"/>
      <c r="K34" s="3">
        <f>I34-J34</f>
        <v>0</v>
      </c>
      <c r="M34" s="3">
        <f>IFERROR(VLOOKUP($F34,'Event Structure'!$B$15:$G$29,4,FALSE)/1.1,0)</f>
        <v>0</v>
      </c>
      <c r="N34" s="3">
        <f>IFERROR(VLOOKUP($F34,'Event Structure'!$B$15:$G$29,5,FALSE),0)</f>
        <v>0</v>
      </c>
      <c r="O34" s="3">
        <f>($J34-$N34)/11</f>
        <v>0</v>
      </c>
    </row>
    <row r="35" spans="1:15" x14ac:dyDescent="0.3">
      <c r="A35" s="176" t="str">
        <f>CONCATENATE('Event Structure'!$H$11," M",ROW($B35)-ROW($B$6)+1)</f>
        <v xml:space="preserve"> M30</v>
      </c>
      <c r="B35" s="1"/>
      <c r="C35" s="1"/>
      <c r="D35" s="112"/>
      <c r="E35" s="12"/>
      <c r="F35" s="8"/>
      <c r="G35" s="8"/>
      <c r="H35" s="8"/>
      <c r="I35" s="3">
        <f>IFERROR(VLOOKUP($F35,'Event Structure'!$B$15:$G$29,6,FALSE),0)-IFERROR(VLOOKUP($G35,'Event Structure'!$B$33:$G$38,6,FALSE),0)+IFERROR(VLOOKUP($H35,'Event Structure'!$B$42:$G$46,6,FALSE),0)+IFERROR(VLOOKUP(#REF!,'Event Structure'!$B$42:$G$46,6,FALSE),0)</f>
        <v>0</v>
      </c>
      <c r="J35" s="7"/>
      <c r="K35" s="3">
        <f t="shared" si="0"/>
        <v>0</v>
      </c>
      <c r="M35" s="3">
        <f>IFERROR(VLOOKUP($F35,'Event Structure'!$B$15:$G$29,4,FALSE)/1.1,0)</f>
        <v>0</v>
      </c>
      <c r="N35" s="3">
        <f>IFERROR(VLOOKUP($F35,'Event Structure'!$B$15:$G$29,5,FALSE),0)</f>
        <v>0</v>
      </c>
      <c r="O35" s="3">
        <f t="shared" si="1"/>
        <v>0</v>
      </c>
    </row>
    <row r="36" spans="1:15" x14ac:dyDescent="0.3">
      <c r="A36" s="176" t="str">
        <f>CONCATENATE('Event Structure'!$H$11," M",ROW($B36)-ROW($B$6)+1)</f>
        <v xml:space="preserve"> M31</v>
      </c>
      <c r="B36" s="1"/>
      <c r="C36" s="1"/>
      <c r="D36" s="112"/>
      <c r="E36" s="12"/>
      <c r="F36" s="8"/>
      <c r="G36" s="8"/>
      <c r="H36" s="8"/>
      <c r="I36" s="3">
        <f>IFERROR(VLOOKUP($F36,'Event Structure'!$B$15:$G$29,6,FALSE),0)-IFERROR(VLOOKUP($G36,'Event Structure'!$B$33:$G$38,6,FALSE),0)+IFERROR(VLOOKUP($H36,'Event Structure'!$B$42:$G$46,6,FALSE),0)+IFERROR(VLOOKUP(#REF!,'Event Structure'!$B$42:$G$46,6,FALSE),0)+IFERROR(VLOOKUP(#REF!,'Event Structure'!$B$42:$G$46,6,FALSE),0)+IFERROR(VLOOKUP(#REF!,'Event Structure'!$B$42:$G$46,6,FALSE),0)</f>
        <v>0</v>
      </c>
      <c r="J36" s="7"/>
      <c r="K36" s="3">
        <f t="shared" si="0"/>
        <v>0</v>
      </c>
      <c r="M36" s="3">
        <f>IFERROR(VLOOKUP($F36,'Event Structure'!$B$15:$G$29,4,FALSE)/1.1,0)</f>
        <v>0</v>
      </c>
      <c r="N36" s="3">
        <f>IFERROR(VLOOKUP($F36,'Event Structure'!$B$15:$G$29,5,FALSE),0)</f>
        <v>0</v>
      </c>
      <c r="O36" s="3">
        <f t="shared" si="1"/>
        <v>0</v>
      </c>
    </row>
    <row r="37" spans="1:15" x14ac:dyDescent="0.3">
      <c r="A37" s="176" t="str">
        <f>CONCATENATE('Event Structure'!$H$11," M",ROW($B37)-ROW($B$6)+1)</f>
        <v xml:space="preserve"> M32</v>
      </c>
      <c r="B37" s="1"/>
      <c r="C37" s="1"/>
      <c r="D37" s="112"/>
      <c r="E37" s="12"/>
      <c r="F37" s="8"/>
      <c r="G37" s="8"/>
      <c r="H37" s="8"/>
      <c r="I37" s="3">
        <f>IFERROR(VLOOKUP($F37,'Event Structure'!$B$15:$G$29,6,FALSE),0)-IFERROR(VLOOKUP($G37,'Event Structure'!$B$33:$G$38,6,FALSE),0)+IFERROR(VLOOKUP($H37,'Event Structure'!$B$42:$G$46,6,FALSE),0)+IFERROR(VLOOKUP(#REF!,'Event Structure'!$B$42:$G$46,6,FALSE),0)</f>
        <v>0</v>
      </c>
      <c r="J37" s="7"/>
      <c r="K37" s="3">
        <f t="shared" si="0"/>
        <v>0</v>
      </c>
      <c r="M37" s="3">
        <f>IFERROR(VLOOKUP($F37,'Event Structure'!$B$15:$G$29,4,FALSE)/1.1,0)</f>
        <v>0</v>
      </c>
      <c r="N37" s="3">
        <f>IFERROR(VLOOKUP($F37,'Event Structure'!$B$15:$G$29,5,FALSE),0)</f>
        <v>0</v>
      </c>
      <c r="O37" s="3">
        <f t="shared" si="1"/>
        <v>0</v>
      </c>
    </row>
    <row r="38" spans="1:15" x14ac:dyDescent="0.3">
      <c r="A38" s="176" t="str">
        <f>CONCATENATE('Event Structure'!$H$11," M",ROW($B38)-ROW($B$6)+1)</f>
        <v xml:space="preserve"> M33</v>
      </c>
      <c r="B38" s="1"/>
      <c r="C38" s="1"/>
      <c r="D38" s="112"/>
      <c r="E38" s="12"/>
      <c r="F38" s="8"/>
      <c r="G38" s="8"/>
      <c r="H38" s="8"/>
      <c r="I38" s="3">
        <f>IFERROR(VLOOKUP($F38,'Event Structure'!$B$15:$G$29,6,FALSE),0)-IFERROR(VLOOKUP($G38,'Event Structure'!$B$33:$G$38,6,FALSE),0)+IFERROR(VLOOKUP($H38,'Event Structure'!$B$42:$G$46,6,FALSE),0)+IFERROR(VLOOKUP(#REF!,'Event Structure'!$B$42:$G$46,6,FALSE),0)</f>
        <v>0</v>
      </c>
      <c r="J38" s="7"/>
      <c r="K38" s="3">
        <f t="shared" si="0"/>
        <v>0</v>
      </c>
      <c r="M38" s="3">
        <f>IFERROR(VLOOKUP($F38,'Event Structure'!$B$15:$G$29,4,FALSE)/1.1,0)</f>
        <v>0</v>
      </c>
      <c r="N38" s="3">
        <f>IFERROR(VLOOKUP($F38,'Event Structure'!$B$15:$G$29,5,FALSE),0)</f>
        <v>0</v>
      </c>
      <c r="O38" s="3">
        <f t="shared" si="1"/>
        <v>0</v>
      </c>
    </row>
    <row r="39" spans="1:15" x14ac:dyDescent="0.3">
      <c r="A39" s="176" t="str">
        <f>CONCATENATE('Event Structure'!$H$11," M",ROW($B39)-ROW($B$6)+1)</f>
        <v xml:space="preserve"> M34</v>
      </c>
      <c r="B39" s="1"/>
      <c r="C39" s="1"/>
      <c r="D39" s="112"/>
      <c r="E39" s="12"/>
      <c r="F39" s="8"/>
      <c r="G39" s="8"/>
      <c r="H39" s="8"/>
      <c r="I39" s="3">
        <f>IFERROR(VLOOKUP($F39,'Event Structure'!$B$15:$G$29,6,FALSE),0)-IFERROR(VLOOKUP($G39,'Event Structure'!$B$33:$G$38,6,FALSE),0)+IFERROR(VLOOKUP($H39,'Event Structure'!$B$42:$G$46,6,FALSE),0)+IFERROR(VLOOKUP(#REF!,'Event Structure'!$B$42:$G$46,6,FALSE),0)</f>
        <v>0</v>
      </c>
      <c r="J39" s="7"/>
      <c r="K39" s="3">
        <f t="shared" si="0"/>
        <v>0</v>
      </c>
      <c r="M39" s="3">
        <f>IFERROR(VLOOKUP($F39,'Event Structure'!$B$15:$G$29,4,FALSE)/1.1,0)</f>
        <v>0</v>
      </c>
      <c r="N39" s="3">
        <f>IFERROR(VLOOKUP($F39,'Event Structure'!$B$15:$G$29,5,FALSE),0)</f>
        <v>0</v>
      </c>
      <c r="O39" s="3">
        <f t="shared" si="1"/>
        <v>0</v>
      </c>
    </row>
    <row r="40" spans="1:15" x14ac:dyDescent="0.3">
      <c r="A40" s="176" t="str">
        <f>CONCATENATE('Event Structure'!$H$11," M",ROW($B40)-ROW($B$6)+1)</f>
        <v xml:space="preserve"> M35</v>
      </c>
      <c r="B40" s="1"/>
      <c r="C40" s="1"/>
      <c r="D40" s="112"/>
      <c r="E40" s="12"/>
      <c r="F40" s="8"/>
      <c r="G40" s="8"/>
      <c r="H40" s="8"/>
      <c r="I40" s="3">
        <f>IFERROR(VLOOKUP($F40,'Event Structure'!$B$15:$G$29,6,FALSE),0)-IFERROR(VLOOKUP($G40,'Event Structure'!$B$33:$G$38,6,FALSE),0)+IFERROR(VLOOKUP($H40,'Event Structure'!$B$42:$G$46,6,FALSE),0)+IFERROR(VLOOKUP(#REF!,'Event Structure'!$B$42:$G$46,6,FALSE),0)</f>
        <v>0</v>
      </c>
      <c r="J40" s="7"/>
      <c r="K40" s="3">
        <f t="shared" si="0"/>
        <v>0</v>
      </c>
      <c r="M40" s="3">
        <f>IFERROR(VLOOKUP($F40,'Event Structure'!$B$15:$G$29,4,FALSE)/1.1,0)</f>
        <v>0</v>
      </c>
      <c r="N40" s="3">
        <f>IFERROR(VLOOKUP($F40,'Event Structure'!$B$15:$G$29,5,FALSE),0)</f>
        <v>0</v>
      </c>
      <c r="O40" s="3">
        <f t="shared" si="1"/>
        <v>0</v>
      </c>
    </row>
    <row r="41" spans="1:15" x14ac:dyDescent="0.3">
      <c r="A41" s="176" t="str">
        <f>CONCATENATE('Event Structure'!$H$11," M",ROW($B41)-ROW($B$6)+1)</f>
        <v xml:space="preserve"> M36</v>
      </c>
      <c r="B41" s="1"/>
      <c r="C41" s="1"/>
      <c r="D41" s="112"/>
      <c r="E41" s="12"/>
      <c r="F41" s="8"/>
      <c r="G41" s="8"/>
      <c r="H41" s="8"/>
      <c r="I41" s="3">
        <f>IFERROR(VLOOKUP($F41,'Event Structure'!$B$15:$G$29,6,FALSE),0)-IFERROR(VLOOKUP($G41,'Event Structure'!$B$33:$G$38,6,FALSE),0)+IFERROR(VLOOKUP($H41,'Event Structure'!$B$42:$G$46,6,FALSE),0)+IFERROR(VLOOKUP(#REF!,'Event Structure'!$B$42:$G$46,6,FALSE),0)</f>
        <v>0</v>
      </c>
      <c r="J41" s="7"/>
      <c r="K41" s="3">
        <f t="shared" si="0"/>
        <v>0</v>
      </c>
      <c r="M41" s="3">
        <f>IFERROR(VLOOKUP($F41,'Event Structure'!$B$15:$G$29,4,FALSE)/1.1,0)</f>
        <v>0</v>
      </c>
      <c r="N41" s="3">
        <f>IFERROR(VLOOKUP($F41,'Event Structure'!$B$15:$G$29,5,FALSE),0)</f>
        <v>0</v>
      </c>
      <c r="O41" s="3">
        <f t="shared" si="1"/>
        <v>0</v>
      </c>
    </row>
    <row r="42" spans="1:15" x14ac:dyDescent="0.3">
      <c r="A42" s="176" t="str">
        <f>CONCATENATE('Event Structure'!$H$11," M",ROW($B42)-ROW($B$6)+1)</f>
        <v xml:space="preserve"> M37</v>
      </c>
      <c r="B42" s="1"/>
      <c r="C42" s="1"/>
      <c r="D42" s="112"/>
      <c r="E42" s="12"/>
      <c r="F42" s="8"/>
      <c r="G42" s="8"/>
      <c r="H42" s="8"/>
      <c r="I42" s="3">
        <f>IFERROR(VLOOKUP($F42,'Event Structure'!$B$15:$G$29,6,FALSE),0)-IFERROR(VLOOKUP($G42,'Event Structure'!$B$33:$G$38,6,FALSE),0)+IFERROR(VLOOKUP($H42,'Event Structure'!$B$42:$G$46,6,FALSE),0)+IFERROR(VLOOKUP(#REF!,'Event Structure'!$B$42:$G$46,6,FALSE),0)</f>
        <v>0</v>
      </c>
      <c r="J42" s="7"/>
      <c r="K42" s="3">
        <f t="shared" si="0"/>
        <v>0</v>
      </c>
      <c r="M42" s="3">
        <f>IFERROR(VLOOKUP($F42,'Event Structure'!$B$15:$G$29,4,FALSE)/1.1,0)</f>
        <v>0</v>
      </c>
      <c r="N42" s="3">
        <f>IFERROR(VLOOKUP($F42,'Event Structure'!$B$15:$G$29,5,FALSE),0)</f>
        <v>0</v>
      </c>
      <c r="O42" s="3">
        <f t="shared" si="1"/>
        <v>0</v>
      </c>
    </row>
    <row r="43" spans="1:15" x14ac:dyDescent="0.3">
      <c r="A43" s="176" t="str">
        <f>CONCATENATE('Event Structure'!$H$11," M",ROW($B43)-ROW($B$6)+1)</f>
        <v xml:space="preserve"> M38</v>
      </c>
      <c r="B43" s="1"/>
      <c r="C43" s="1"/>
      <c r="D43" s="112"/>
      <c r="E43" s="12"/>
      <c r="F43" s="8"/>
      <c r="G43" s="8"/>
      <c r="H43" s="8"/>
      <c r="I43" s="3">
        <f>IFERROR(VLOOKUP($F43,'Event Structure'!$B$15:$G$29,6,FALSE),0)-IFERROR(VLOOKUP($G43,'Event Structure'!$B$33:$G$38,6,FALSE),0)+IFERROR(VLOOKUP($H43,'Event Structure'!$B$42:$G$46,6,FALSE),0)+IFERROR(VLOOKUP(#REF!,'Event Structure'!$B$42:$G$46,6,FALSE),0)</f>
        <v>0</v>
      </c>
      <c r="J43" s="7"/>
      <c r="K43" s="3">
        <f t="shared" si="0"/>
        <v>0</v>
      </c>
      <c r="M43" s="3">
        <f>IFERROR(VLOOKUP($F43,'Event Structure'!$B$15:$G$29,4,FALSE)/1.1,0)</f>
        <v>0</v>
      </c>
      <c r="N43" s="3">
        <f>IFERROR(VLOOKUP($F43,'Event Structure'!$B$15:$G$29,5,FALSE),0)</f>
        <v>0</v>
      </c>
      <c r="O43" s="3">
        <f t="shared" si="1"/>
        <v>0</v>
      </c>
    </row>
    <row r="44" spans="1:15" x14ac:dyDescent="0.3">
      <c r="A44" s="176" t="str">
        <f>CONCATENATE('Event Structure'!$H$11," M",ROW($B44)-ROW($B$6)+1)</f>
        <v xml:space="preserve"> M39</v>
      </c>
      <c r="B44" s="1"/>
      <c r="C44" s="1"/>
      <c r="D44" s="112"/>
      <c r="E44" s="12"/>
      <c r="F44" s="8"/>
      <c r="G44" s="8"/>
      <c r="H44" s="8"/>
      <c r="I44" s="3">
        <f>IFERROR(VLOOKUP($F44,'Event Structure'!$B$15:$G$29,6,FALSE),0)-IFERROR(VLOOKUP($G44,'Event Structure'!$B$33:$G$38,6,FALSE),0)+IFERROR(VLOOKUP($H44,'Event Structure'!$B$42:$G$46,6,FALSE),0)+IFERROR(VLOOKUP(#REF!,'Event Structure'!$B$42:$G$46,6,FALSE),0)</f>
        <v>0</v>
      </c>
      <c r="J44" s="7"/>
      <c r="K44" s="3">
        <f>I44-J44</f>
        <v>0</v>
      </c>
      <c r="M44" s="3">
        <f>IFERROR(VLOOKUP($F44,'Event Structure'!$B$15:$G$29,4,FALSE)/1.1,0)</f>
        <v>0</v>
      </c>
      <c r="N44" s="3">
        <f>IFERROR(VLOOKUP($F44,'Event Structure'!$B$15:$G$29,5,FALSE),0)</f>
        <v>0</v>
      </c>
      <c r="O44" s="3">
        <f>($J44-$N44)/11</f>
        <v>0</v>
      </c>
    </row>
    <row r="45" spans="1:15" x14ac:dyDescent="0.3">
      <c r="A45" s="176" t="str">
        <f>CONCATENATE('Event Structure'!$H$11," M",ROW($B45)-ROW($B$6)+1)</f>
        <v xml:space="preserve"> M40</v>
      </c>
      <c r="B45" s="1"/>
      <c r="C45" s="1"/>
      <c r="D45" s="112"/>
      <c r="E45" s="12"/>
      <c r="F45" s="8"/>
      <c r="G45" s="8"/>
      <c r="H45" s="8"/>
      <c r="I45" s="3">
        <f>IFERROR(VLOOKUP($F45,'Event Structure'!$B$15:$G$29,6,FALSE),0)-IFERROR(VLOOKUP($G45,'Event Structure'!$B$33:$G$38,6,FALSE),0)+IFERROR(VLOOKUP($H45,'Event Structure'!$B$42:$G$46,6,FALSE),0)+IFERROR(VLOOKUP(#REF!,'Event Structure'!$B$42:$G$46,6,FALSE),0)</f>
        <v>0</v>
      </c>
      <c r="J45" s="7"/>
      <c r="K45" s="3">
        <f t="shared" si="0"/>
        <v>0</v>
      </c>
      <c r="M45" s="3">
        <f>IFERROR(VLOOKUP($F45,'Event Structure'!$B$15:$G$29,4,FALSE)/1.1,0)</f>
        <v>0</v>
      </c>
      <c r="N45" s="3">
        <f>IFERROR(VLOOKUP($F45,'Event Structure'!$B$15:$G$29,5,FALSE),0)</f>
        <v>0</v>
      </c>
      <c r="O45" s="3">
        <f t="shared" si="1"/>
        <v>0</v>
      </c>
    </row>
    <row r="46" spans="1:15" x14ac:dyDescent="0.3">
      <c r="A46" s="176" t="str">
        <f>CONCATENATE('Event Structure'!$H$11," M",ROW($B46)-ROW($B$6)+1)</f>
        <v xml:space="preserve"> M41</v>
      </c>
      <c r="B46" s="1"/>
      <c r="C46" s="1"/>
      <c r="D46" s="112"/>
      <c r="E46" s="12"/>
      <c r="F46" s="8"/>
      <c r="G46" s="8"/>
      <c r="H46" s="8"/>
      <c r="I46" s="3">
        <f>IFERROR(VLOOKUP($F46,'Event Structure'!$B$15:$G$29,6,FALSE),0)-IFERROR(VLOOKUP($G46,'Event Structure'!$B$33:$G$38,6,FALSE),0)+IFERROR(VLOOKUP($H46,'Event Structure'!$B$42:$G$46,6,FALSE),0)+IFERROR(VLOOKUP(#REF!,'Event Structure'!$B$42:$G$46,6,FALSE),0)</f>
        <v>0</v>
      </c>
      <c r="J46" s="7"/>
      <c r="K46" s="3">
        <f t="shared" si="0"/>
        <v>0</v>
      </c>
      <c r="M46" s="3">
        <f>IFERROR(VLOOKUP($F46,'Event Structure'!$B$15:$G$29,4,FALSE)/1.1,0)</f>
        <v>0</v>
      </c>
      <c r="N46" s="3">
        <f>IFERROR(VLOOKUP($F46,'Event Structure'!$B$15:$G$29,5,FALSE),0)</f>
        <v>0</v>
      </c>
      <c r="O46" s="3">
        <f t="shared" si="1"/>
        <v>0</v>
      </c>
    </row>
    <row r="47" spans="1:15" x14ac:dyDescent="0.3">
      <c r="A47" s="176" t="str">
        <f>CONCATENATE('Event Structure'!$H$11," M",ROW($B47)-ROW($B$6)+1)</f>
        <v xml:space="preserve"> M42</v>
      </c>
      <c r="B47" s="1"/>
      <c r="C47" s="1"/>
      <c r="D47" s="112"/>
      <c r="E47" s="12"/>
      <c r="F47" s="8"/>
      <c r="G47" s="8"/>
      <c r="H47" s="8"/>
      <c r="I47" s="3">
        <f>IFERROR(VLOOKUP($F47,'Event Structure'!$B$15:$G$29,6,FALSE),0)-IFERROR(VLOOKUP($G47,'Event Structure'!$B$33:$G$38,6,FALSE),0)+IFERROR(VLOOKUP($H47,'Event Structure'!$B$42:$G$46,6,FALSE),0)+IFERROR(VLOOKUP(#REF!,'Event Structure'!$B$42:$G$46,6,FALSE),0)</f>
        <v>0</v>
      </c>
      <c r="J47" s="7"/>
      <c r="K47" s="3">
        <f t="shared" si="0"/>
        <v>0</v>
      </c>
      <c r="M47" s="3">
        <f>IFERROR(VLOOKUP($F47,'Event Structure'!$B$15:$G$29,4,FALSE)/1.1,0)</f>
        <v>0</v>
      </c>
      <c r="N47" s="3">
        <f>IFERROR(VLOOKUP($F47,'Event Structure'!$B$15:$G$29,5,FALSE),0)</f>
        <v>0</v>
      </c>
      <c r="O47" s="3">
        <f t="shared" si="1"/>
        <v>0</v>
      </c>
    </row>
    <row r="48" spans="1:15" x14ac:dyDescent="0.3">
      <c r="A48" s="176" t="str">
        <f>CONCATENATE('Event Structure'!$H$11," M",ROW($B48)-ROW($B$6)+1)</f>
        <v xml:space="preserve"> M43</v>
      </c>
      <c r="B48" s="1"/>
      <c r="C48" s="1"/>
      <c r="D48" s="112"/>
      <c r="E48" s="12"/>
      <c r="F48" s="8"/>
      <c r="G48" s="8"/>
      <c r="H48" s="8"/>
      <c r="I48" s="3">
        <f>IFERROR(VLOOKUP($F48,'Event Structure'!$B$15:$G$29,6,FALSE),0)-IFERROR(VLOOKUP($G48,'Event Structure'!$B$33:$G$38,6,FALSE),0)+IFERROR(VLOOKUP($H48,'Event Structure'!$B$42:$G$46,6,FALSE),0)+IFERROR(VLOOKUP(#REF!,'Event Structure'!$B$42:$G$46,6,FALSE),0)</f>
        <v>0</v>
      </c>
      <c r="J48" s="7"/>
      <c r="K48" s="3">
        <f t="shared" si="0"/>
        <v>0</v>
      </c>
      <c r="M48" s="3">
        <f>IFERROR(VLOOKUP($F48,'Event Structure'!$B$15:$G$29,4,FALSE)/1.1,0)</f>
        <v>0</v>
      </c>
      <c r="N48" s="3">
        <f>IFERROR(VLOOKUP($F48,'Event Structure'!$B$15:$G$29,5,FALSE),0)</f>
        <v>0</v>
      </c>
      <c r="O48" s="3">
        <f t="shared" si="1"/>
        <v>0</v>
      </c>
    </row>
    <row r="49" spans="1:15" x14ac:dyDescent="0.3">
      <c r="A49" s="176" t="str">
        <f>CONCATENATE('Event Structure'!$H$11," M",ROW($B49)-ROW($B$6)+1)</f>
        <v xml:space="preserve"> M44</v>
      </c>
      <c r="B49" s="1"/>
      <c r="C49" s="1"/>
      <c r="D49" s="112"/>
      <c r="E49" s="114"/>
      <c r="F49" s="8"/>
      <c r="G49" s="8"/>
      <c r="H49" s="8"/>
      <c r="I49" s="3">
        <f>IFERROR(VLOOKUP($F49,'Event Structure'!$B$15:$G$29,6,FALSE),0)-IFERROR(VLOOKUP($G49,'Event Structure'!$B$33:$G$38,6,FALSE),0)+IFERROR(VLOOKUP($H49,'Event Structure'!$B$42:$G$46,6,FALSE),0)+IFERROR(VLOOKUP(#REF!,'Event Structure'!$B$42:$G$46,6,FALSE),0)</f>
        <v>0</v>
      </c>
      <c r="J49" s="7"/>
      <c r="K49" s="3">
        <f t="shared" si="0"/>
        <v>0</v>
      </c>
      <c r="M49" s="3">
        <f>IFERROR(VLOOKUP($F49,'Event Structure'!$B$15:$G$29,4,FALSE)/1.1,0)</f>
        <v>0</v>
      </c>
      <c r="N49" s="3">
        <f>IFERROR(VLOOKUP($F49,'Event Structure'!$B$15:$G$29,5,FALSE),0)</f>
        <v>0</v>
      </c>
      <c r="O49" s="3">
        <f t="shared" si="1"/>
        <v>0</v>
      </c>
    </row>
    <row r="50" spans="1:15" x14ac:dyDescent="0.3">
      <c r="A50" s="176" t="str">
        <f>CONCATENATE('Event Structure'!$H$11," M",ROW($B50)-ROW($B$6)+1)</f>
        <v xml:space="preserve"> M45</v>
      </c>
      <c r="B50" s="1"/>
      <c r="C50" s="1"/>
      <c r="D50" s="112"/>
      <c r="E50" s="114"/>
      <c r="F50" s="8"/>
      <c r="G50" s="8"/>
      <c r="H50" s="8"/>
      <c r="I50" s="3">
        <f>IFERROR(VLOOKUP($F50,'Event Structure'!$B$15:$G$29,6,FALSE),0)-IFERROR(VLOOKUP($G50,'Event Structure'!$B$33:$G$38,6,FALSE),0)+IFERROR(VLOOKUP($H50,'Event Structure'!$B$42:$G$46,6,FALSE),0)+IFERROR(VLOOKUP(#REF!,'Event Structure'!$B$42:$G$46,6,FALSE),0)</f>
        <v>0</v>
      </c>
      <c r="J50" s="7"/>
      <c r="K50" s="3">
        <f t="shared" si="0"/>
        <v>0</v>
      </c>
      <c r="M50" s="3">
        <f>IFERROR(VLOOKUP($F50,'Event Structure'!$B$15:$G$29,4,FALSE)/1.1,0)</f>
        <v>0</v>
      </c>
      <c r="N50" s="3">
        <f>IFERROR(VLOOKUP($F50,'Event Structure'!$B$15:$G$29,5,FALSE),0)</f>
        <v>0</v>
      </c>
      <c r="O50" s="3">
        <f t="shared" si="1"/>
        <v>0</v>
      </c>
    </row>
    <row r="51" spans="1:15" x14ac:dyDescent="0.3">
      <c r="A51" s="176" t="str">
        <f>CONCATENATE('Event Structure'!$H$11," M",ROW($B51)-ROW($B$6)+1)</f>
        <v xml:space="preserve"> M46</v>
      </c>
      <c r="B51" s="1"/>
      <c r="C51" s="1"/>
      <c r="D51" s="112"/>
      <c r="E51" s="114"/>
      <c r="F51" s="8"/>
      <c r="G51" s="8"/>
      <c r="H51" s="8"/>
      <c r="I51" s="3">
        <f>IFERROR(VLOOKUP($F51,'Event Structure'!$B$15:$G$29,6,FALSE),0)-IFERROR(VLOOKUP($G51,'Event Structure'!$B$33:$G$38,6,FALSE),0)+IFERROR(VLOOKUP($H51,'Event Structure'!$B$42:$G$46,6,FALSE),0)+IFERROR(VLOOKUP(#REF!,'Event Structure'!$B$42:$G$46,6,FALSE),0)</f>
        <v>0</v>
      </c>
      <c r="J51" s="7"/>
      <c r="K51" s="3">
        <f t="shared" si="0"/>
        <v>0</v>
      </c>
      <c r="M51" s="3">
        <f>IFERROR(VLOOKUP($F51,'Event Structure'!$B$15:$G$29,4,FALSE)/1.1,0)</f>
        <v>0</v>
      </c>
      <c r="N51" s="3">
        <f>IFERROR(VLOOKUP($F51,'Event Structure'!$B$15:$G$29,5,FALSE),0)</f>
        <v>0</v>
      </c>
      <c r="O51" s="3">
        <f t="shared" si="1"/>
        <v>0</v>
      </c>
    </row>
    <row r="52" spans="1:15" x14ac:dyDescent="0.3">
      <c r="A52" s="176" t="str">
        <f>CONCATENATE('Event Structure'!$H$11," M",ROW($B52)-ROW($B$6)+1)</f>
        <v xml:space="preserve"> M47</v>
      </c>
      <c r="B52" s="1"/>
      <c r="C52" s="1"/>
      <c r="D52" s="112"/>
      <c r="E52" s="12"/>
      <c r="F52" s="8"/>
      <c r="G52" s="8"/>
      <c r="H52" s="8"/>
      <c r="I52" s="3">
        <f>IFERROR(VLOOKUP($F52,'Event Structure'!$B$15:$G$29,6,FALSE),0)-IFERROR(VLOOKUP($G52,'Event Structure'!$B$33:$G$38,6,FALSE),0)+IFERROR(VLOOKUP($H52,'Event Structure'!$B$42:$G$46,6,FALSE),0)+IFERROR(VLOOKUP(#REF!,'Event Structure'!$B$42:$G$46,6,FALSE),0)</f>
        <v>0</v>
      </c>
      <c r="J52" s="7"/>
      <c r="K52" s="3">
        <f t="shared" si="0"/>
        <v>0</v>
      </c>
      <c r="M52" s="3">
        <f>IFERROR(VLOOKUP($F52,'Event Structure'!$B$15:$G$29,4,FALSE)/1.1,0)</f>
        <v>0</v>
      </c>
      <c r="N52" s="3">
        <f>IFERROR(VLOOKUP($F52,'Event Structure'!$B$15:$G$29,5,FALSE),0)</f>
        <v>0</v>
      </c>
      <c r="O52" s="3">
        <f t="shared" si="1"/>
        <v>0</v>
      </c>
    </row>
    <row r="53" spans="1:15" x14ac:dyDescent="0.3">
      <c r="A53" s="176" t="str">
        <f>CONCATENATE('Event Structure'!$H$11," M",ROW($B53)-ROW($B$6)+1)</f>
        <v xml:space="preserve"> M48</v>
      </c>
      <c r="B53" s="1"/>
      <c r="C53" s="1"/>
      <c r="D53" s="112"/>
      <c r="E53" s="12"/>
      <c r="F53" s="8"/>
      <c r="G53" s="8"/>
      <c r="H53" s="8"/>
      <c r="I53" s="3">
        <f>IFERROR(VLOOKUP($F53,'Event Structure'!$B$15:$G$29,6,FALSE),0)-IFERROR(VLOOKUP($G53,'Event Structure'!$B$33:$G$38,6,FALSE),0)+IFERROR(VLOOKUP($H53,'Event Structure'!$B$42:$G$46,6,FALSE),0)+IFERROR(VLOOKUP(#REF!,'Event Structure'!$B$42:$G$46,6,FALSE),0)</f>
        <v>0</v>
      </c>
      <c r="J53" s="7"/>
      <c r="K53" s="3">
        <f t="shared" si="0"/>
        <v>0</v>
      </c>
      <c r="M53" s="3">
        <f>IFERROR(VLOOKUP($F53,'Event Structure'!$B$15:$G$29,4,FALSE)/1.1,0)</f>
        <v>0</v>
      </c>
      <c r="N53" s="3">
        <f>IFERROR(VLOOKUP($F53,'Event Structure'!$B$15:$G$29,5,FALSE),0)</f>
        <v>0</v>
      </c>
      <c r="O53" s="3">
        <f t="shared" si="1"/>
        <v>0</v>
      </c>
    </row>
    <row r="54" spans="1:15" x14ac:dyDescent="0.3">
      <c r="A54" s="176" t="str">
        <f>CONCATENATE('Event Structure'!$H$11," M",ROW($B54)-ROW($B$6)+1)</f>
        <v xml:space="preserve"> M49</v>
      </c>
      <c r="B54" s="1"/>
      <c r="C54" s="1"/>
      <c r="D54" s="112"/>
      <c r="E54" s="118"/>
      <c r="F54" s="8"/>
      <c r="G54" s="8"/>
      <c r="H54" s="8"/>
      <c r="I54" s="3">
        <f>IFERROR(VLOOKUP($F54,'Event Structure'!$B$15:$G$29,6,FALSE),0)-IFERROR(VLOOKUP($G54,'Event Structure'!$B$33:$G$38,6,FALSE),0)+IFERROR(VLOOKUP($H54,'Event Structure'!$B$42:$G$46,6,FALSE),0)+IFERROR(VLOOKUP(#REF!,'Event Structure'!$B$42:$G$46,6,FALSE),0)</f>
        <v>0</v>
      </c>
      <c r="J54" s="7"/>
      <c r="K54" s="3">
        <f t="shared" si="0"/>
        <v>0</v>
      </c>
      <c r="M54" s="3">
        <f>IFERROR(VLOOKUP($F54,'Event Structure'!$B$15:$G$29,4,FALSE)/1.1,0)</f>
        <v>0</v>
      </c>
      <c r="N54" s="3">
        <f>IFERROR(VLOOKUP($F54,'Event Structure'!$B$15:$G$29,5,FALSE),0)</f>
        <v>0</v>
      </c>
      <c r="O54" s="3">
        <f t="shared" si="1"/>
        <v>0</v>
      </c>
    </row>
    <row r="55" spans="1:15" x14ac:dyDescent="0.3">
      <c r="A55" t="str">
        <f>CONCATENATE('Event Structure'!$H$11," M",ROW($B55)-ROW($B$6)+1)</f>
        <v xml:space="preserve"> M50</v>
      </c>
      <c r="B55" s="1"/>
      <c r="C55" s="1"/>
      <c r="D55" s="112"/>
      <c r="E55" s="12"/>
      <c r="F55" s="8"/>
      <c r="G55" s="8"/>
      <c r="H55" s="8"/>
      <c r="I55" s="3">
        <f>IFERROR(VLOOKUP($F55,'Event Structure'!$B$15:$G$29,6,FALSE),0)-IFERROR(VLOOKUP($G55,'Event Structure'!$B$33:$G$38,6,FALSE),0)+IFERROR(VLOOKUP($H55,'Event Structure'!$B$42:$G$46,6,FALSE),0)+IFERROR(VLOOKUP(#REF!,'Event Structure'!$B$42:$G$46,6,FALSE),0)</f>
        <v>0</v>
      </c>
      <c r="J55" s="7"/>
      <c r="K55" s="3">
        <f t="shared" si="0"/>
        <v>0</v>
      </c>
      <c r="M55" s="3">
        <f>IFERROR(VLOOKUP($F55,'Event Structure'!$B$15:$G$29,4,FALSE)/1.1,0)</f>
        <v>0</v>
      </c>
      <c r="N55" s="3">
        <f>IFERROR(VLOOKUP($F55,'Event Structure'!$B$15:$G$29,5,FALSE),0)</f>
        <v>0</v>
      </c>
      <c r="O55" s="3">
        <f t="shared" si="1"/>
        <v>0</v>
      </c>
    </row>
    <row r="56" spans="1:15" x14ac:dyDescent="0.3">
      <c r="A56" t="str">
        <f>CONCATENATE('Event Structure'!$H$11," M",ROW($B56)-ROW($B$6)+1)</f>
        <v xml:space="preserve"> M51</v>
      </c>
      <c r="B56" s="1"/>
      <c r="C56" s="1"/>
      <c r="D56" s="112"/>
      <c r="E56" s="12"/>
      <c r="F56" s="8"/>
      <c r="G56" s="8"/>
      <c r="H56" s="8"/>
      <c r="I56" s="3">
        <f>IFERROR(VLOOKUP($F56,'Event Structure'!$B$15:$G$29,6,FALSE),0)-IFERROR(VLOOKUP($G56,'Event Structure'!$B$33:$G$38,6,FALSE),0)+IFERROR(VLOOKUP($H56,'Event Structure'!$B$42:$G$46,6,FALSE),0)+IFERROR(VLOOKUP(#REF!,'Event Structure'!$B$42:$G$46,6,FALSE),0)</f>
        <v>0</v>
      </c>
      <c r="J56" s="7"/>
      <c r="K56" s="3">
        <f t="shared" si="0"/>
        <v>0</v>
      </c>
      <c r="M56" s="3">
        <f>IFERROR(VLOOKUP($F56,'Event Structure'!$B$15:$G$29,4,FALSE)/1.1,0)</f>
        <v>0</v>
      </c>
      <c r="N56" s="3">
        <f>IFERROR(VLOOKUP($F56,'Event Structure'!$B$15:$G$29,5,FALSE),0)</f>
        <v>0</v>
      </c>
      <c r="O56" s="3">
        <f t="shared" si="1"/>
        <v>0</v>
      </c>
    </row>
    <row r="57" spans="1:15" x14ac:dyDescent="0.3">
      <c r="A57" t="str">
        <f>CONCATENATE('Event Structure'!$H$11," M",ROW($B57)-ROW($B$6)+1)</f>
        <v xml:space="preserve"> M52</v>
      </c>
      <c r="B57" s="1"/>
      <c r="C57" s="1"/>
      <c r="D57" s="112"/>
      <c r="E57" s="12"/>
      <c r="F57" s="8"/>
      <c r="G57" s="8"/>
      <c r="H57" s="8"/>
      <c r="I57" s="3">
        <f>IFERROR(VLOOKUP($F57,'Event Structure'!$B$15:$G$29,6,FALSE),0)-IFERROR(VLOOKUP($G57,'Event Structure'!$B$33:$G$38,6,FALSE),0)+IFERROR(VLOOKUP($H57,'Event Structure'!$B$42:$G$46,6,FALSE),0)+IFERROR(VLOOKUP(#REF!,'Event Structure'!$B$42:$G$46,6,FALSE),0)</f>
        <v>0</v>
      </c>
      <c r="J57" s="7"/>
      <c r="K57" s="3">
        <f t="shared" si="0"/>
        <v>0</v>
      </c>
      <c r="M57" s="3">
        <f>IFERROR(VLOOKUP($F57,'Event Structure'!$B$15:$G$29,4,FALSE)/1.1,0)</f>
        <v>0</v>
      </c>
      <c r="N57" s="3">
        <f>IFERROR(VLOOKUP($F57,'Event Structure'!$B$15:$G$29,5,FALSE),0)</f>
        <v>0</v>
      </c>
      <c r="O57" s="3">
        <f t="shared" si="1"/>
        <v>0</v>
      </c>
    </row>
    <row r="58" spans="1:15" x14ac:dyDescent="0.3">
      <c r="A58" t="str">
        <f>CONCATENATE('Event Structure'!$H$11," M",ROW($B58)-ROW($B$6)+1)</f>
        <v xml:space="preserve"> M53</v>
      </c>
      <c r="B58" s="1"/>
      <c r="C58" s="1"/>
      <c r="D58" s="112"/>
      <c r="E58" s="12"/>
      <c r="F58" s="8"/>
      <c r="G58" s="8"/>
      <c r="H58" s="8"/>
      <c r="I58" s="3">
        <f>IFERROR(VLOOKUP($F58,'Event Structure'!$B$15:$G$29,6,FALSE),0)-IFERROR(VLOOKUP($G58,'Event Structure'!$B$33:$G$38,6,FALSE),0)+IFERROR(VLOOKUP($H58,'Event Structure'!$B$42:$G$46,6,FALSE),0)+IFERROR(VLOOKUP(#REF!,'Event Structure'!$B$42:$G$46,6,FALSE),0)</f>
        <v>0</v>
      </c>
      <c r="J58" s="7"/>
      <c r="K58" s="3">
        <f t="shared" si="0"/>
        <v>0</v>
      </c>
      <c r="M58" s="3">
        <f>IFERROR(VLOOKUP($F58,'Event Structure'!$B$15:$G$29,4,FALSE)/1.1,0)</f>
        <v>0</v>
      </c>
      <c r="N58" s="3">
        <f>IFERROR(VLOOKUP($F58,'Event Structure'!$B$15:$G$29,5,FALSE),0)</f>
        <v>0</v>
      </c>
      <c r="O58" s="3">
        <f t="shared" si="1"/>
        <v>0</v>
      </c>
    </row>
    <row r="59" spans="1:15" x14ac:dyDescent="0.3">
      <c r="A59" t="str">
        <f>CONCATENATE('Event Structure'!$H$11," M",ROW($B59)-ROW($B$6)+1)</f>
        <v xml:space="preserve"> M54</v>
      </c>
      <c r="B59" s="1"/>
      <c r="C59" s="1"/>
      <c r="D59" s="112"/>
      <c r="E59" s="12"/>
      <c r="F59" s="8"/>
      <c r="G59" s="8"/>
      <c r="H59" s="8"/>
      <c r="I59" s="3">
        <f>IFERROR(VLOOKUP($F59,'Event Structure'!$B$15:$G$29,6,FALSE),0)-IFERROR(VLOOKUP($G59,'Event Structure'!$B$33:$G$38,6,FALSE),0)+IFERROR(VLOOKUP($H59,'Event Structure'!$B$42:$G$46,6,FALSE),0)+IFERROR(VLOOKUP(#REF!,'Event Structure'!$B$42:$G$46,6,FALSE),0)</f>
        <v>0</v>
      </c>
      <c r="J59" s="7"/>
      <c r="K59" s="3">
        <f t="shared" si="0"/>
        <v>0</v>
      </c>
      <c r="M59" s="3">
        <f>IFERROR(VLOOKUP($F59,'Event Structure'!$B$15:$G$29,4,FALSE)/1.1,0)</f>
        <v>0</v>
      </c>
      <c r="N59" s="3">
        <f>IFERROR(VLOOKUP($F59,'Event Structure'!$B$15:$G$29,5,FALSE),0)</f>
        <v>0</v>
      </c>
      <c r="O59" s="3">
        <f t="shared" si="1"/>
        <v>0</v>
      </c>
    </row>
    <row r="60" spans="1:15" x14ac:dyDescent="0.3">
      <c r="A60" t="str">
        <f>CONCATENATE('Event Structure'!$H$11," M",ROW($B60)-ROW($B$6)+1)</f>
        <v xml:space="preserve"> M55</v>
      </c>
      <c r="B60" s="1"/>
      <c r="C60" s="1"/>
      <c r="D60" s="112"/>
      <c r="E60" s="12"/>
      <c r="F60" s="8"/>
      <c r="G60" s="8"/>
      <c r="H60" s="8"/>
      <c r="I60" s="3">
        <f>IFERROR(VLOOKUP($F60,'Event Structure'!$B$15:$G$29,6,FALSE),0)-IFERROR(VLOOKUP($G60,'Event Structure'!$B$33:$G$38,6,FALSE),0)+IFERROR(VLOOKUP($H60,'Event Structure'!$B$42:$G$46,6,FALSE),0)+IFERROR(VLOOKUP(#REF!,'Event Structure'!$B$42:$G$46,6,FALSE),0)</f>
        <v>0</v>
      </c>
      <c r="J60" s="7"/>
      <c r="K60" s="3">
        <f t="shared" si="0"/>
        <v>0</v>
      </c>
      <c r="M60" s="3">
        <f>IFERROR(VLOOKUP($F60,'Event Structure'!$B$15:$G$29,4,FALSE)/1.1,0)</f>
        <v>0</v>
      </c>
      <c r="N60" s="3">
        <f>IFERROR(VLOOKUP($F60,'Event Structure'!$B$15:$G$29,5,FALSE),0)</f>
        <v>0</v>
      </c>
      <c r="O60" s="3">
        <f t="shared" si="1"/>
        <v>0</v>
      </c>
    </row>
    <row r="61" spans="1:15" x14ac:dyDescent="0.3">
      <c r="A61" t="str">
        <f>CONCATENATE('Event Structure'!$H$11," M",ROW($B61)-ROW($B$6)+1)</f>
        <v xml:space="preserve"> M56</v>
      </c>
      <c r="B61" s="1"/>
      <c r="C61" s="1"/>
      <c r="D61" s="112"/>
      <c r="E61" s="12"/>
      <c r="F61" s="8"/>
      <c r="G61" s="8"/>
      <c r="H61" s="8"/>
      <c r="I61" s="3">
        <f>IFERROR(VLOOKUP($F61,'Event Structure'!$B$15:$G$29,6,FALSE),0)-IFERROR(VLOOKUP($G61,'Event Structure'!$B$33:$G$38,6,FALSE),0)+IFERROR(VLOOKUP($H61,'Event Structure'!$B$42:$G$46,6,FALSE),0)+IFERROR(VLOOKUP(#REF!,'Event Structure'!$B$42:$G$46,6,FALSE),0)</f>
        <v>0</v>
      </c>
      <c r="J61" s="7"/>
      <c r="K61" s="3">
        <f t="shared" si="0"/>
        <v>0</v>
      </c>
      <c r="M61" s="3">
        <f>IFERROR(VLOOKUP($F61,'Event Structure'!$B$15:$G$29,4,FALSE)/1.1,0)</f>
        <v>0</v>
      </c>
      <c r="N61" s="3">
        <f>IFERROR(VLOOKUP($F61,'Event Structure'!$B$15:$G$29,5,FALSE),0)</f>
        <v>0</v>
      </c>
      <c r="O61" s="3">
        <f t="shared" si="1"/>
        <v>0</v>
      </c>
    </row>
    <row r="62" spans="1:15" x14ac:dyDescent="0.3">
      <c r="A62" t="str">
        <f>CONCATENATE('Event Structure'!$H$11," M",ROW($B62)-ROW($B$6)+1)</f>
        <v xml:space="preserve"> M57</v>
      </c>
      <c r="B62" s="1"/>
      <c r="C62" s="1"/>
      <c r="D62" s="112"/>
      <c r="E62" s="12"/>
      <c r="F62" s="8"/>
      <c r="G62" s="8"/>
      <c r="H62" s="8"/>
      <c r="I62" s="3">
        <f>IFERROR(VLOOKUP($F62,'Event Structure'!$B$15:$G$29,6,FALSE),0)-IFERROR(VLOOKUP($G62,'Event Structure'!$B$33:$G$38,6,FALSE),0)+IFERROR(VLOOKUP($H62,'Event Structure'!$B$42:$G$46,6,FALSE),0)+IFERROR(VLOOKUP(#REF!,'Event Structure'!$B$42:$G$46,6,FALSE),0)</f>
        <v>0</v>
      </c>
      <c r="J62" s="7"/>
      <c r="K62" s="3">
        <f t="shared" si="0"/>
        <v>0</v>
      </c>
      <c r="M62" s="3">
        <f>IFERROR(VLOOKUP($F62,'Event Structure'!$B$15:$G$29,4,FALSE)/1.1,0)</f>
        <v>0</v>
      </c>
      <c r="N62" s="3">
        <f>IFERROR(VLOOKUP($F62,'Event Structure'!$B$15:$G$29,5,FALSE),0)</f>
        <v>0</v>
      </c>
      <c r="O62" s="3">
        <f t="shared" si="1"/>
        <v>0</v>
      </c>
    </row>
    <row r="63" spans="1:15" x14ac:dyDescent="0.3">
      <c r="A63" t="str">
        <f>CONCATENATE('Event Structure'!$H$11," M",ROW($B63)-ROW($B$6)+1)</f>
        <v xml:space="preserve"> M58</v>
      </c>
      <c r="B63" s="1"/>
      <c r="C63" s="1"/>
      <c r="D63" s="112"/>
      <c r="E63" s="12"/>
      <c r="F63" s="8"/>
      <c r="G63" s="8"/>
      <c r="H63" s="8"/>
      <c r="I63" s="3">
        <f>IFERROR(VLOOKUP($F63,'Event Structure'!$B$15:$G$29,6,FALSE),0)-IFERROR(VLOOKUP($G63,'Event Structure'!$B$33:$G$38,6,FALSE),0)+IFERROR(VLOOKUP($H63,'Event Structure'!$B$42:$G$46,6,FALSE),0)+IFERROR(VLOOKUP(#REF!,'Event Structure'!$B$42:$G$46,6,FALSE),0)</f>
        <v>0</v>
      </c>
      <c r="J63" s="7"/>
      <c r="K63" s="3">
        <f t="shared" si="0"/>
        <v>0</v>
      </c>
      <c r="M63" s="3">
        <f>IFERROR(VLOOKUP($F63,'Event Structure'!$B$15:$G$29,4,FALSE)/1.1,0)</f>
        <v>0</v>
      </c>
      <c r="N63" s="3">
        <f>IFERROR(VLOOKUP($F63,'Event Structure'!$B$15:$G$29,5,FALSE),0)</f>
        <v>0</v>
      </c>
      <c r="O63" s="3">
        <f t="shared" si="1"/>
        <v>0</v>
      </c>
    </row>
    <row r="64" spans="1:15" x14ac:dyDescent="0.3">
      <c r="A64" t="str">
        <f>CONCATENATE('Event Structure'!$H$11," M",ROW($B64)-ROW($B$6)+1)</f>
        <v xml:space="preserve"> M59</v>
      </c>
      <c r="B64" s="1"/>
      <c r="C64" s="1"/>
      <c r="D64" s="112"/>
      <c r="E64" s="12"/>
      <c r="F64" s="8"/>
      <c r="G64" s="8"/>
      <c r="H64" s="8"/>
      <c r="I64" s="3">
        <f>IFERROR(VLOOKUP($F64,'Event Structure'!$B$15:$G$29,6,FALSE),0)-IFERROR(VLOOKUP($G64,'Event Structure'!$B$33:$G$38,6,FALSE),0)+IFERROR(VLOOKUP($H64,'Event Structure'!$B$42:$G$46,6,FALSE),0)+IFERROR(VLOOKUP(#REF!,'Event Structure'!$B$42:$G$46,6,FALSE),0)</f>
        <v>0</v>
      </c>
      <c r="J64" s="7"/>
      <c r="K64" s="3">
        <f t="shared" si="0"/>
        <v>0</v>
      </c>
      <c r="M64" s="3">
        <f>IFERROR(VLOOKUP($F64,'Event Structure'!$B$15:$G$29,4,FALSE)/1.1,0)</f>
        <v>0</v>
      </c>
      <c r="N64" s="3">
        <f>IFERROR(VLOOKUP($F64,'Event Structure'!$B$15:$G$29,5,FALSE),0)</f>
        <v>0</v>
      </c>
      <c r="O64" s="3">
        <f t="shared" si="1"/>
        <v>0</v>
      </c>
    </row>
    <row r="65" spans="1:15" x14ac:dyDescent="0.3">
      <c r="A65" t="str">
        <f>CONCATENATE('Event Structure'!$H$11," M",ROW($B65)-ROW($B$6)+1)</f>
        <v xml:space="preserve"> M60</v>
      </c>
      <c r="B65" s="1"/>
      <c r="C65" s="1"/>
      <c r="D65" s="112"/>
      <c r="E65" s="12"/>
      <c r="F65" s="8"/>
      <c r="G65" s="8"/>
      <c r="H65" s="8"/>
      <c r="I65" s="3">
        <f>IFERROR(VLOOKUP($F65,'Event Structure'!$B$15:$G$29,6,FALSE),0)-IFERROR(VLOOKUP($G65,'Event Structure'!$B$33:$G$38,6,FALSE),0)+IFERROR(VLOOKUP($H65,'Event Structure'!$B$42:$G$46,6,FALSE),0)+IFERROR(VLOOKUP(#REF!,'Event Structure'!$B$42:$G$46,6,FALSE),0)</f>
        <v>0</v>
      </c>
      <c r="J65" s="7"/>
      <c r="K65" s="3">
        <f t="shared" si="0"/>
        <v>0</v>
      </c>
      <c r="M65" s="3">
        <f>IFERROR(VLOOKUP($F65,'Event Structure'!$B$15:$G$29,4,FALSE)/1.1,0)</f>
        <v>0</v>
      </c>
      <c r="N65" s="3">
        <f>IFERROR(VLOOKUP($F65,'Event Structure'!$B$15:$G$29,5,FALSE),0)</f>
        <v>0</v>
      </c>
      <c r="O65" s="3">
        <f t="shared" si="1"/>
        <v>0</v>
      </c>
    </row>
    <row r="66" spans="1:15" x14ac:dyDescent="0.3">
      <c r="A66" t="str">
        <f>CONCATENATE('Event Structure'!$H$11," M",ROW($B66)-ROW($B$6)+1)</f>
        <v xml:space="preserve"> M61</v>
      </c>
      <c r="B66" s="1"/>
      <c r="C66" s="1"/>
      <c r="D66" s="112"/>
      <c r="E66" s="12"/>
      <c r="F66" s="8"/>
      <c r="G66" s="8"/>
      <c r="H66" s="8"/>
      <c r="I66" s="3">
        <f>IFERROR(VLOOKUP($F66,'Event Structure'!$B$15:$G$29,6,FALSE),0)-IFERROR(VLOOKUP($G66,'Event Structure'!$B$33:$G$38,6,FALSE),0)+IFERROR(VLOOKUP($H66,'Event Structure'!$B$42:$G$46,6,FALSE),0)+IFERROR(VLOOKUP(#REF!,'Event Structure'!$B$42:$G$46,6,FALSE),0)</f>
        <v>0</v>
      </c>
      <c r="J66" s="7"/>
      <c r="K66" s="3">
        <f t="shared" si="0"/>
        <v>0</v>
      </c>
      <c r="M66" s="3">
        <f>IFERROR(VLOOKUP($F66,'Event Structure'!$B$15:$G$29,4,FALSE)/1.1,0)</f>
        <v>0</v>
      </c>
      <c r="N66" s="3">
        <f>IFERROR(VLOOKUP($F66,'Event Structure'!$B$15:$G$29,5,FALSE),0)</f>
        <v>0</v>
      </c>
      <c r="O66" s="3">
        <f t="shared" si="1"/>
        <v>0</v>
      </c>
    </row>
    <row r="67" spans="1:15" x14ac:dyDescent="0.3">
      <c r="A67" t="str">
        <f>CONCATENATE('Event Structure'!$H$11," M",ROW($B67)-ROW($B$6)+1)</f>
        <v xml:space="preserve"> M62</v>
      </c>
      <c r="B67" s="1"/>
      <c r="C67" s="1"/>
      <c r="D67" s="112"/>
      <c r="E67" s="12"/>
      <c r="F67" s="8"/>
      <c r="G67" s="8"/>
      <c r="H67" s="8"/>
      <c r="I67" s="3">
        <f>IFERROR(VLOOKUP($F67,'Event Structure'!$B$15:$G$29,6,FALSE),0)-IFERROR(VLOOKUP($G67,'Event Structure'!$B$33:$G$38,6,FALSE),0)+IFERROR(VLOOKUP($H67,'Event Structure'!$B$42:$G$46,6,FALSE),0)+IFERROR(VLOOKUP(#REF!,'Event Structure'!$B$42:$G$46,6,FALSE),0)</f>
        <v>0</v>
      </c>
      <c r="J67" s="7"/>
      <c r="K67" s="3">
        <f t="shared" si="0"/>
        <v>0</v>
      </c>
      <c r="M67" s="3">
        <f>IFERROR(VLOOKUP($F67,'Event Structure'!$B$15:$G$29,4,FALSE)/1.1,0)</f>
        <v>0</v>
      </c>
      <c r="N67" s="3">
        <f>IFERROR(VLOOKUP($F67,'Event Structure'!$B$15:$G$29,5,FALSE),0)</f>
        <v>0</v>
      </c>
      <c r="O67" s="3">
        <f t="shared" si="1"/>
        <v>0</v>
      </c>
    </row>
    <row r="68" spans="1:15" x14ac:dyDescent="0.3">
      <c r="A68" t="str">
        <f>CONCATENATE('Event Structure'!$H$11," M",ROW($B68)-ROW($B$6)+1)</f>
        <v xml:space="preserve"> M63</v>
      </c>
      <c r="B68" s="1"/>
      <c r="C68" s="1"/>
      <c r="D68" s="112"/>
      <c r="E68" s="12"/>
      <c r="F68" s="8"/>
      <c r="G68" s="8"/>
      <c r="H68" s="8"/>
      <c r="I68" s="3">
        <f>IFERROR(VLOOKUP($F68,'Event Structure'!$B$15:$G$29,6,FALSE),0)-IFERROR(VLOOKUP($G68,'Event Structure'!$B$33:$G$38,6,FALSE),0)+IFERROR(VLOOKUP($H68,'Event Structure'!$B$42:$G$46,6,FALSE),0)+IFERROR(VLOOKUP(#REF!,'Event Structure'!$B$42:$G$46,6,FALSE),0)</f>
        <v>0</v>
      </c>
      <c r="J68" s="7"/>
      <c r="K68" s="3">
        <f t="shared" si="0"/>
        <v>0</v>
      </c>
      <c r="M68" s="3">
        <f>IFERROR(VLOOKUP($F68,'Event Structure'!$B$15:$G$29,4,FALSE)/1.1,0)</f>
        <v>0</v>
      </c>
      <c r="N68" s="3">
        <f>IFERROR(VLOOKUP($F68,'Event Structure'!$B$15:$G$29,5,FALSE),0)</f>
        <v>0</v>
      </c>
      <c r="O68" s="3">
        <f t="shared" si="1"/>
        <v>0</v>
      </c>
    </row>
    <row r="69" spans="1:15" x14ac:dyDescent="0.3">
      <c r="A69" t="str">
        <f>CONCATENATE('Event Structure'!$H$11," M",ROW($B69)-ROW($B$6)+1)</f>
        <v xml:space="preserve"> M64</v>
      </c>
      <c r="B69" s="1"/>
      <c r="C69" s="1"/>
      <c r="D69" s="112"/>
      <c r="E69" s="12"/>
      <c r="F69" s="8"/>
      <c r="G69" s="8"/>
      <c r="H69" s="8"/>
      <c r="I69" s="3">
        <f>IFERROR(VLOOKUP($F69,'Event Structure'!$B$15:$G$29,6,FALSE),0)-IFERROR(VLOOKUP($G69,'Event Structure'!$B$33:$G$38,6,FALSE),0)+IFERROR(VLOOKUP($H69,'Event Structure'!$B$42:$G$46,6,FALSE),0)+IFERROR(VLOOKUP(#REF!,'Event Structure'!$B$42:$G$46,6,FALSE),0)</f>
        <v>0</v>
      </c>
      <c r="J69" s="7"/>
      <c r="K69" s="3">
        <f t="shared" si="0"/>
        <v>0</v>
      </c>
      <c r="M69" s="3">
        <f>IFERROR(VLOOKUP($F69,'Event Structure'!$B$15:$G$29,4,FALSE)/1.1,0)</f>
        <v>0</v>
      </c>
      <c r="N69" s="3">
        <f>IFERROR(VLOOKUP($F69,'Event Structure'!$B$15:$G$29,5,FALSE),0)</f>
        <v>0</v>
      </c>
      <c r="O69" s="3">
        <f t="shared" si="1"/>
        <v>0</v>
      </c>
    </row>
    <row r="70" spans="1:15" x14ac:dyDescent="0.3">
      <c r="A70" t="str">
        <f>CONCATENATE('Event Structure'!$H$11," M",ROW($B70)-ROW($B$6)+1)</f>
        <v xml:space="preserve"> M65</v>
      </c>
      <c r="B70" s="1"/>
      <c r="C70" s="1"/>
      <c r="D70" s="112"/>
      <c r="E70" s="12"/>
      <c r="F70" s="8"/>
      <c r="G70" s="8"/>
      <c r="H70" s="8"/>
      <c r="I70" s="3">
        <f>IFERROR(VLOOKUP($F70,'Event Structure'!$B$15:$G$29,6,FALSE),0)-IFERROR(VLOOKUP($G70,'Event Structure'!$B$33:$G$38,6,FALSE),0)+IFERROR(VLOOKUP($H70,'Event Structure'!$B$42:$G$46,6,FALSE),0)+IFERROR(VLOOKUP(#REF!,'Event Structure'!$B$42:$G$46,6,FALSE),0)</f>
        <v>0</v>
      </c>
      <c r="J70" s="7"/>
      <c r="K70" s="3">
        <f t="shared" ref="K70:K133" si="2">I70-J70</f>
        <v>0</v>
      </c>
      <c r="M70" s="3">
        <f>IFERROR(VLOOKUP($F70,'Event Structure'!$B$15:$G$29,4,FALSE)/1.1,0)</f>
        <v>0</v>
      </c>
      <c r="N70" s="3">
        <f>IFERROR(VLOOKUP($F70,'Event Structure'!$B$15:$G$29,5,FALSE),0)</f>
        <v>0</v>
      </c>
      <c r="O70" s="3">
        <f t="shared" ref="O70:O133" si="3">($J70-$N70)/11</f>
        <v>0</v>
      </c>
    </row>
    <row r="71" spans="1:15" x14ac:dyDescent="0.3">
      <c r="A71" t="str">
        <f>CONCATENATE('Event Structure'!$H$11," M",ROW($B71)-ROW($B$6)+1)</f>
        <v xml:space="preserve"> M66</v>
      </c>
      <c r="B71" s="1"/>
      <c r="C71" s="1"/>
      <c r="D71" s="112"/>
      <c r="E71" s="12"/>
      <c r="F71" s="8"/>
      <c r="G71" s="8"/>
      <c r="H71" s="8"/>
      <c r="I71" s="3">
        <f>IFERROR(VLOOKUP($F71,'Event Structure'!$B$15:$G$29,6,FALSE),0)-IFERROR(VLOOKUP($G71,'Event Structure'!$B$33:$G$38,6,FALSE),0)+IFERROR(VLOOKUP($H71,'Event Structure'!$B$42:$G$46,6,FALSE),0)+IFERROR(VLOOKUP(#REF!,'Event Structure'!$B$42:$G$46,6,FALSE),0)</f>
        <v>0</v>
      </c>
      <c r="J71" s="7"/>
      <c r="K71" s="3">
        <f t="shared" si="2"/>
        <v>0</v>
      </c>
      <c r="M71" s="3">
        <f>IFERROR(VLOOKUP($F71,'Event Structure'!$B$15:$G$29,4,FALSE)/1.1,0)</f>
        <v>0</v>
      </c>
      <c r="N71" s="3">
        <f>IFERROR(VLOOKUP($F71,'Event Structure'!$B$15:$G$29,5,FALSE),0)</f>
        <v>0</v>
      </c>
      <c r="O71" s="3">
        <f t="shared" si="3"/>
        <v>0</v>
      </c>
    </row>
    <row r="72" spans="1:15" x14ac:dyDescent="0.3">
      <c r="A72" t="str">
        <f>CONCATENATE('Event Structure'!$H$11," M",ROW($B72)-ROW($B$6)+1)</f>
        <v xml:space="preserve"> M67</v>
      </c>
      <c r="B72" s="1"/>
      <c r="C72" s="1"/>
      <c r="D72" s="112"/>
      <c r="E72" s="12"/>
      <c r="F72" s="8"/>
      <c r="G72" s="8"/>
      <c r="H72" s="8"/>
      <c r="I72" s="3">
        <f>IFERROR(VLOOKUP($F72,'Event Structure'!$B$15:$G$29,6,FALSE),0)-IFERROR(VLOOKUP($G72,'Event Structure'!$B$33:$G$38,6,FALSE),0)+IFERROR(VLOOKUP($H72,'Event Structure'!$B$42:$G$46,6,FALSE),0)+IFERROR(VLOOKUP(#REF!,'Event Structure'!$B$42:$G$46,6,FALSE),0)</f>
        <v>0</v>
      </c>
      <c r="J72" s="7"/>
      <c r="K72" s="3">
        <f t="shared" si="2"/>
        <v>0</v>
      </c>
      <c r="M72" s="3">
        <f>IFERROR(VLOOKUP($F72,'Event Structure'!$B$15:$G$29,4,FALSE)/1.1,0)</f>
        <v>0</v>
      </c>
      <c r="N72" s="3">
        <f>IFERROR(VLOOKUP($F72,'Event Structure'!$B$15:$G$29,5,FALSE),0)</f>
        <v>0</v>
      </c>
      <c r="O72" s="3">
        <f t="shared" si="3"/>
        <v>0</v>
      </c>
    </row>
    <row r="73" spans="1:15" x14ac:dyDescent="0.3">
      <c r="A73" t="str">
        <f>CONCATENATE('Event Structure'!$H$11," M",ROW($B73)-ROW($B$6)+1)</f>
        <v xml:space="preserve"> M68</v>
      </c>
      <c r="B73" s="1"/>
      <c r="C73" s="1"/>
      <c r="D73" s="112"/>
      <c r="E73" s="12"/>
      <c r="F73" s="8"/>
      <c r="G73" s="8"/>
      <c r="H73" s="8"/>
      <c r="I73" s="3">
        <f>IFERROR(VLOOKUP($F73,'Event Structure'!$B$15:$G$29,6,FALSE),0)-IFERROR(VLOOKUP($G73,'Event Structure'!$B$33:$G$38,6,FALSE),0)+IFERROR(VLOOKUP($H73,'Event Structure'!$B$42:$G$46,6,FALSE),0)+IFERROR(VLOOKUP(#REF!,'Event Structure'!$B$42:$G$46,6,FALSE),0)</f>
        <v>0</v>
      </c>
      <c r="J73" s="7"/>
      <c r="K73" s="3">
        <f t="shared" si="2"/>
        <v>0</v>
      </c>
      <c r="M73" s="3">
        <f>IFERROR(VLOOKUP($F73,'Event Structure'!$B$15:$G$29,4,FALSE)/1.1,0)</f>
        <v>0</v>
      </c>
      <c r="N73" s="3">
        <f>IFERROR(VLOOKUP($F73,'Event Structure'!$B$15:$G$29,5,FALSE),0)</f>
        <v>0</v>
      </c>
      <c r="O73" s="3">
        <f t="shared" si="3"/>
        <v>0</v>
      </c>
    </row>
    <row r="74" spans="1:15" x14ac:dyDescent="0.3">
      <c r="A74" t="str">
        <f>CONCATENATE('Event Structure'!$H$11," M",ROW($B74)-ROW($B$6)+1)</f>
        <v xml:space="preserve"> M69</v>
      </c>
      <c r="B74" s="1"/>
      <c r="C74" s="1"/>
      <c r="D74" s="112"/>
      <c r="E74" s="12"/>
      <c r="F74" s="8"/>
      <c r="G74" s="8"/>
      <c r="H74" s="8"/>
      <c r="I74" s="3">
        <f>IFERROR(VLOOKUP($F74,'Event Structure'!$B$15:$G$29,6,FALSE),0)-IFERROR(VLOOKUP($G74,'Event Structure'!$B$33:$G$38,6,FALSE),0)+IFERROR(VLOOKUP($H74,'Event Structure'!$B$42:$G$46,6,FALSE),0)+IFERROR(VLOOKUP(#REF!,'Event Structure'!$B$42:$G$46,6,FALSE),0)</f>
        <v>0</v>
      </c>
      <c r="J74" s="7"/>
      <c r="K74" s="3">
        <f t="shared" si="2"/>
        <v>0</v>
      </c>
      <c r="M74" s="3">
        <f>IFERROR(VLOOKUP($F74,'Event Structure'!$B$15:$G$29,4,FALSE)/1.1,0)</f>
        <v>0</v>
      </c>
      <c r="N74" s="3">
        <f>IFERROR(VLOOKUP($F74,'Event Structure'!$B$15:$G$29,5,FALSE),0)</f>
        <v>0</v>
      </c>
      <c r="O74" s="3">
        <f t="shared" si="3"/>
        <v>0</v>
      </c>
    </row>
    <row r="75" spans="1:15" x14ac:dyDescent="0.3">
      <c r="A75" t="str">
        <f>CONCATENATE('Event Structure'!$H$11," M",ROW($B75)-ROW($B$6)+1)</f>
        <v xml:space="preserve"> M70</v>
      </c>
      <c r="B75" s="1"/>
      <c r="C75" s="1"/>
      <c r="D75" s="112"/>
      <c r="E75" s="12"/>
      <c r="F75" s="8"/>
      <c r="G75" s="8"/>
      <c r="H75" s="8"/>
      <c r="I75" s="3">
        <f>IFERROR(VLOOKUP($F75,'Event Structure'!$B$15:$G$29,6,FALSE),0)-IFERROR(VLOOKUP($G75,'Event Structure'!$B$33:$G$38,6,FALSE),0)+IFERROR(VLOOKUP($H75,'Event Structure'!$B$42:$G$46,6,FALSE),0)+IFERROR(VLOOKUP(#REF!,'Event Structure'!$B$42:$G$46,6,FALSE),0)</f>
        <v>0</v>
      </c>
      <c r="J75" s="7"/>
      <c r="K75" s="3">
        <f t="shared" si="2"/>
        <v>0</v>
      </c>
      <c r="M75" s="3">
        <f>IFERROR(VLOOKUP($F75,'Event Structure'!$B$15:$G$29,4,FALSE)/1.1,0)</f>
        <v>0</v>
      </c>
      <c r="N75" s="3">
        <f>IFERROR(VLOOKUP($F75,'Event Structure'!$B$15:$G$29,5,FALSE),0)</f>
        <v>0</v>
      </c>
      <c r="O75" s="3">
        <f t="shared" si="3"/>
        <v>0</v>
      </c>
    </row>
    <row r="76" spans="1:15" x14ac:dyDescent="0.3">
      <c r="A76" t="str">
        <f>CONCATENATE('Event Structure'!$H$11," M",ROW($B76)-ROW($B$6)+1)</f>
        <v xml:space="preserve"> M71</v>
      </c>
      <c r="B76" s="1"/>
      <c r="C76" s="1"/>
      <c r="D76" s="112"/>
      <c r="E76" s="12"/>
      <c r="F76" s="8"/>
      <c r="G76" s="8"/>
      <c r="H76" s="8"/>
      <c r="I76" s="3">
        <f>IFERROR(VLOOKUP($F76,'Event Structure'!$B$15:$G$29,6,FALSE),0)-IFERROR(VLOOKUP($G76,'Event Structure'!$B$33:$G$38,6,FALSE),0)+IFERROR(VLOOKUP($H76,'Event Structure'!$B$42:$G$46,6,FALSE),0)+IFERROR(VLOOKUP(#REF!,'Event Structure'!$B$42:$G$46,6,FALSE),0)</f>
        <v>0</v>
      </c>
      <c r="J76" s="7"/>
      <c r="K76" s="3">
        <f t="shared" si="2"/>
        <v>0</v>
      </c>
      <c r="M76" s="3">
        <f>IFERROR(VLOOKUP($F76,'Event Structure'!$B$15:$G$29,4,FALSE)/1.1,0)</f>
        <v>0</v>
      </c>
      <c r="N76" s="3">
        <f>IFERROR(VLOOKUP($F76,'Event Structure'!$B$15:$G$29,5,FALSE),0)</f>
        <v>0</v>
      </c>
      <c r="O76" s="3">
        <f t="shared" si="3"/>
        <v>0</v>
      </c>
    </row>
    <row r="77" spans="1:15" x14ac:dyDescent="0.3">
      <c r="A77" t="str">
        <f>CONCATENATE('Event Structure'!$H$11," M",ROW($B77)-ROW($B$6)+1)</f>
        <v xml:space="preserve"> M72</v>
      </c>
      <c r="B77" s="1"/>
      <c r="C77" s="1"/>
      <c r="D77" s="112"/>
      <c r="E77" s="12"/>
      <c r="F77" s="8"/>
      <c r="G77" s="8"/>
      <c r="H77" s="8"/>
      <c r="I77" s="3">
        <f>IFERROR(VLOOKUP($F77,'Event Structure'!$B$15:$G$29,6,FALSE),0)-IFERROR(VLOOKUP($G77,'Event Structure'!$B$33:$G$38,6,FALSE),0)+IFERROR(VLOOKUP($H77,'Event Structure'!$B$42:$G$46,6,FALSE),0)+IFERROR(VLOOKUP(#REF!,'Event Structure'!$B$42:$G$46,6,FALSE),0)</f>
        <v>0</v>
      </c>
      <c r="J77" s="7"/>
      <c r="K77" s="3">
        <f t="shared" si="2"/>
        <v>0</v>
      </c>
      <c r="M77" s="3">
        <f>IFERROR(VLOOKUP($F77,'Event Structure'!$B$15:$G$29,4,FALSE)/1.1,0)</f>
        <v>0</v>
      </c>
      <c r="N77" s="3">
        <f>IFERROR(VLOOKUP($F77,'Event Structure'!$B$15:$G$29,5,FALSE),0)</f>
        <v>0</v>
      </c>
      <c r="O77" s="3">
        <f t="shared" si="3"/>
        <v>0</v>
      </c>
    </row>
    <row r="78" spans="1:15" x14ac:dyDescent="0.3">
      <c r="A78" t="str">
        <f>CONCATENATE('Event Structure'!$H$11," M",ROW($B78)-ROW($B$6)+1)</f>
        <v xml:space="preserve"> M73</v>
      </c>
      <c r="B78" s="1"/>
      <c r="C78" s="1"/>
      <c r="D78" s="112"/>
      <c r="E78" s="12"/>
      <c r="F78" s="8"/>
      <c r="G78" s="8"/>
      <c r="H78" s="8"/>
      <c r="I78" s="3">
        <f>IFERROR(VLOOKUP($F78,'Event Structure'!$B$15:$G$29,6,FALSE),0)-IFERROR(VLOOKUP($G78,'Event Structure'!$B$33:$G$38,6,FALSE),0)+IFERROR(VLOOKUP($H78,'Event Structure'!$B$42:$G$46,6,FALSE),0)+IFERROR(VLOOKUP(#REF!,'Event Structure'!$B$42:$G$46,6,FALSE),0)</f>
        <v>0</v>
      </c>
      <c r="J78" s="7"/>
      <c r="K78" s="3">
        <f t="shared" si="2"/>
        <v>0</v>
      </c>
      <c r="M78" s="3">
        <f>IFERROR(VLOOKUP($F78,'Event Structure'!$B$15:$G$29,4,FALSE)/1.1,0)</f>
        <v>0</v>
      </c>
      <c r="N78" s="3">
        <f>IFERROR(VLOOKUP($F78,'Event Structure'!$B$15:$G$29,5,FALSE),0)</f>
        <v>0</v>
      </c>
      <c r="O78" s="3">
        <f t="shared" si="3"/>
        <v>0</v>
      </c>
    </row>
    <row r="79" spans="1:15" x14ac:dyDescent="0.3">
      <c r="A79" t="str">
        <f>CONCATENATE('Event Structure'!$H$11," M",ROW($B79)-ROW($B$6)+1)</f>
        <v xml:space="preserve"> M74</v>
      </c>
      <c r="B79" s="1"/>
      <c r="C79" s="1"/>
      <c r="D79" s="112"/>
      <c r="E79" s="12"/>
      <c r="F79" s="8"/>
      <c r="G79" s="8"/>
      <c r="H79" s="8"/>
      <c r="I79" s="3">
        <f>IFERROR(VLOOKUP($F79,'Event Structure'!$B$15:$G$29,6,FALSE),0)-IFERROR(VLOOKUP($G79,'Event Structure'!$B$33:$G$38,6,FALSE),0)+IFERROR(VLOOKUP($H79,'Event Structure'!$B$42:$G$46,6,FALSE),0)+IFERROR(VLOOKUP(#REF!,'Event Structure'!$B$42:$G$46,6,FALSE),0)</f>
        <v>0</v>
      </c>
      <c r="J79" s="7"/>
      <c r="K79" s="3">
        <f t="shared" si="2"/>
        <v>0</v>
      </c>
      <c r="M79" s="3">
        <f>IFERROR(VLOOKUP($F79,'Event Structure'!$B$15:$G$29,4,FALSE)/1.1,0)</f>
        <v>0</v>
      </c>
      <c r="N79" s="3">
        <f>IFERROR(VLOOKUP($F79,'Event Structure'!$B$15:$G$29,5,FALSE),0)</f>
        <v>0</v>
      </c>
      <c r="O79" s="3">
        <f t="shared" si="3"/>
        <v>0</v>
      </c>
    </row>
    <row r="80" spans="1:15" x14ac:dyDescent="0.3">
      <c r="A80" t="str">
        <f>CONCATENATE('Event Structure'!$H$11," M",ROW($B80)-ROW($B$6)+1)</f>
        <v xml:space="preserve"> M75</v>
      </c>
      <c r="B80" s="1"/>
      <c r="C80" s="1"/>
      <c r="D80" s="112"/>
      <c r="E80" s="12"/>
      <c r="F80" s="8"/>
      <c r="G80" s="8"/>
      <c r="H80" s="8"/>
      <c r="I80" s="3">
        <f>IFERROR(VLOOKUP($F80,'Event Structure'!$B$15:$G$29,6,FALSE),0)-IFERROR(VLOOKUP($G80,'Event Structure'!$B$33:$G$38,6,FALSE),0)+IFERROR(VLOOKUP($H80,'Event Structure'!$B$42:$G$46,6,FALSE),0)+IFERROR(VLOOKUP(#REF!,'Event Structure'!$B$42:$G$46,6,FALSE),0)</f>
        <v>0</v>
      </c>
      <c r="J80" s="7"/>
      <c r="K80" s="3">
        <f t="shared" si="2"/>
        <v>0</v>
      </c>
      <c r="M80" s="3">
        <f>IFERROR(VLOOKUP($F80,'Event Structure'!$B$15:$G$29,4,FALSE)/1.1,0)</f>
        <v>0</v>
      </c>
      <c r="N80" s="3">
        <f>IFERROR(VLOOKUP($F80,'Event Structure'!$B$15:$G$29,5,FALSE),0)</f>
        <v>0</v>
      </c>
      <c r="O80" s="3">
        <f t="shared" si="3"/>
        <v>0</v>
      </c>
    </row>
    <row r="81" spans="1:15" x14ac:dyDescent="0.3">
      <c r="A81" t="str">
        <f>CONCATENATE('Event Structure'!$H$11," M",ROW($B81)-ROW($B$6)+1)</f>
        <v xml:space="preserve"> M76</v>
      </c>
      <c r="B81" s="1"/>
      <c r="C81" s="1"/>
      <c r="D81" s="112"/>
      <c r="E81" s="12"/>
      <c r="F81" s="8"/>
      <c r="G81" s="8"/>
      <c r="H81" s="8"/>
      <c r="I81" s="3">
        <f>IFERROR(VLOOKUP($F81,'Event Structure'!$B$15:$G$29,6,FALSE),0)-IFERROR(VLOOKUP($G81,'Event Structure'!$B$33:$G$38,6,FALSE),0)+IFERROR(VLOOKUP($H81,'Event Structure'!$B$42:$G$46,6,FALSE),0)+IFERROR(VLOOKUP(#REF!,'Event Structure'!$B$42:$G$46,6,FALSE),0)</f>
        <v>0</v>
      </c>
      <c r="J81" s="7"/>
      <c r="K81" s="3">
        <f t="shared" si="2"/>
        <v>0</v>
      </c>
      <c r="M81" s="3">
        <f>IFERROR(VLOOKUP($F81,'Event Structure'!$B$15:$G$29,4,FALSE)/1.1,0)</f>
        <v>0</v>
      </c>
      <c r="N81" s="3">
        <f>IFERROR(VLOOKUP($F81,'Event Structure'!$B$15:$G$29,5,FALSE),0)</f>
        <v>0</v>
      </c>
      <c r="O81" s="3">
        <f t="shared" si="3"/>
        <v>0</v>
      </c>
    </row>
    <row r="82" spans="1:15" x14ac:dyDescent="0.3">
      <c r="A82" t="str">
        <f>CONCATENATE('Event Structure'!$H$11," M",ROW($B82)-ROW($B$6)+1)</f>
        <v xml:space="preserve"> M77</v>
      </c>
      <c r="B82" s="1"/>
      <c r="C82" s="1"/>
      <c r="D82" s="112"/>
      <c r="E82" s="12"/>
      <c r="F82" s="8"/>
      <c r="G82" s="8"/>
      <c r="H82" s="8"/>
      <c r="I82" s="3">
        <f>IFERROR(VLOOKUP($F82,'Event Structure'!$B$15:$G$29,6,FALSE),0)-IFERROR(VLOOKUP($G82,'Event Structure'!$B$33:$G$38,6,FALSE),0)+IFERROR(VLOOKUP($H82,'Event Structure'!$B$42:$G$46,6,FALSE),0)+IFERROR(VLOOKUP(#REF!,'Event Structure'!$B$42:$G$46,6,FALSE),0)</f>
        <v>0</v>
      </c>
      <c r="J82" s="7"/>
      <c r="K82" s="3">
        <f t="shared" si="2"/>
        <v>0</v>
      </c>
      <c r="M82" s="3">
        <f>IFERROR(VLOOKUP($F82,'Event Structure'!$B$15:$G$29,4,FALSE)/1.1,0)</f>
        <v>0</v>
      </c>
      <c r="N82" s="3">
        <f>IFERROR(VLOOKUP($F82,'Event Structure'!$B$15:$G$29,5,FALSE),0)</f>
        <v>0</v>
      </c>
      <c r="O82" s="3">
        <f t="shared" si="3"/>
        <v>0</v>
      </c>
    </row>
    <row r="83" spans="1:15" x14ac:dyDescent="0.3">
      <c r="A83" t="str">
        <f>CONCATENATE('Event Structure'!$H$11," M",ROW($B83)-ROW($B$6)+1)</f>
        <v xml:space="preserve"> M78</v>
      </c>
      <c r="B83" s="1"/>
      <c r="C83" s="1"/>
      <c r="D83" s="112"/>
      <c r="E83" s="12"/>
      <c r="F83" s="8"/>
      <c r="G83" s="8"/>
      <c r="H83" s="8"/>
      <c r="I83" s="3">
        <f>IFERROR(VLOOKUP($F83,'Event Structure'!$B$15:$G$29,6,FALSE),0)-IFERROR(VLOOKUP($G83,'Event Structure'!$B$33:$G$38,6,FALSE),0)+IFERROR(VLOOKUP($H83,'Event Structure'!$B$42:$G$46,6,FALSE),0)+IFERROR(VLOOKUP(#REF!,'Event Structure'!$B$42:$G$46,6,FALSE),0)</f>
        <v>0</v>
      </c>
      <c r="J83" s="7"/>
      <c r="K83" s="3">
        <f t="shared" si="2"/>
        <v>0</v>
      </c>
      <c r="M83" s="3">
        <f>IFERROR(VLOOKUP($F83,'Event Structure'!$B$15:$G$29,4,FALSE)/1.1,0)</f>
        <v>0</v>
      </c>
      <c r="N83" s="3">
        <f>IFERROR(VLOOKUP($F83,'Event Structure'!$B$15:$G$29,5,FALSE),0)</f>
        <v>0</v>
      </c>
      <c r="O83" s="3">
        <f t="shared" si="3"/>
        <v>0</v>
      </c>
    </row>
    <row r="84" spans="1:15" x14ac:dyDescent="0.3">
      <c r="A84" t="str">
        <f>CONCATENATE('Event Structure'!$H$11," M",ROW($B84)-ROW($B$6)+1)</f>
        <v xml:space="preserve"> M79</v>
      </c>
      <c r="B84" s="1"/>
      <c r="C84" s="1"/>
      <c r="D84" s="112"/>
      <c r="E84" s="12"/>
      <c r="F84" s="8"/>
      <c r="G84" s="8"/>
      <c r="H84" s="8"/>
      <c r="I84" s="3">
        <f>IFERROR(VLOOKUP($F84,'Event Structure'!$B$15:$G$29,6,FALSE),0)-IFERROR(VLOOKUP($G84,'Event Structure'!$B$33:$G$38,6,FALSE),0)+IFERROR(VLOOKUP($H84,'Event Structure'!$B$42:$G$46,6,FALSE),0)+IFERROR(VLOOKUP(#REF!,'Event Structure'!$B$42:$G$46,6,FALSE),0)</f>
        <v>0</v>
      </c>
      <c r="J84" s="7"/>
      <c r="K84" s="3">
        <f t="shared" si="2"/>
        <v>0</v>
      </c>
      <c r="M84" s="3">
        <f>IFERROR(VLOOKUP($F84,'Event Structure'!$B$15:$G$29,4,FALSE)/1.1,0)</f>
        <v>0</v>
      </c>
      <c r="N84" s="3">
        <f>IFERROR(VLOOKUP($F84,'Event Structure'!$B$15:$G$29,5,FALSE),0)</f>
        <v>0</v>
      </c>
      <c r="O84" s="3">
        <f t="shared" si="3"/>
        <v>0</v>
      </c>
    </row>
    <row r="85" spans="1:15" x14ac:dyDescent="0.3">
      <c r="A85" t="str">
        <f>CONCATENATE('Event Structure'!$H$11," M",ROW($B85)-ROW($B$6)+1)</f>
        <v xml:space="preserve"> M80</v>
      </c>
      <c r="B85" s="1"/>
      <c r="C85" s="1"/>
      <c r="D85" s="112"/>
      <c r="E85" s="12"/>
      <c r="F85" s="8"/>
      <c r="G85" s="8"/>
      <c r="H85" s="8"/>
      <c r="I85" s="3">
        <f>IFERROR(VLOOKUP($F85,'Event Structure'!$B$15:$G$29,6,FALSE),0)-IFERROR(VLOOKUP($G85,'Event Structure'!$B$33:$G$38,6,FALSE),0)+IFERROR(VLOOKUP($H85,'Event Structure'!$B$42:$G$46,6,FALSE),0)+IFERROR(VLOOKUP(#REF!,'Event Structure'!$B$42:$G$46,6,FALSE),0)</f>
        <v>0</v>
      </c>
      <c r="J85" s="7"/>
      <c r="K85" s="3">
        <f t="shared" si="2"/>
        <v>0</v>
      </c>
      <c r="M85" s="3">
        <f>IFERROR(VLOOKUP($F85,'Event Structure'!$B$15:$G$29,4,FALSE)/1.1,0)</f>
        <v>0</v>
      </c>
      <c r="N85" s="3">
        <f>IFERROR(VLOOKUP($F85,'Event Structure'!$B$15:$G$29,5,FALSE),0)</f>
        <v>0</v>
      </c>
      <c r="O85" s="3">
        <f t="shared" si="3"/>
        <v>0</v>
      </c>
    </row>
    <row r="86" spans="1:15" x14ac:dyDescent="0.3">
      <c r="A86" t="str">
        <f>CONCATENATE('Event Structure'!$H$11," M",ROW($B86)-ROW($B$6)+1)</f>
        <v xml:space="preserve"> M81</v>
      </c>
      <c r="B86" s="1"/>
      <c r="C86" s="1"/>
      <c r="D86" s="112"/>
      <c r="E86" s="12"/>
      <c r="F86" s="8"/>
      <c r="G86" s="8"/>
      <c r="H86" s="8"/>
      <c r="I86" s="3">
        <f>IFERROR(VLOOKUP($F86,'Event Structure'!$B$15:$G$29,6,FALSE),0)-IFERROR(VLOOKUP($G86,'Event Structure'!$B$33:$G$38,6,FALSE),0)+IFERROR(VLOOKUP($H86,'Event Structure'!$B$42:$G$46,6,FALSE),0)+IFERROR(VLOOKUP(#REF!,'Event Structure'!$B$42:$G$46,6,FALSE),0)</f>
        <v>0</v>
      </c>
      <c r="J86" s="7"/>
      <c r="K86" s="3">
        <f t="shared" si="2"/>
        <v>0</v>
      </c>
      <c r="M86" s="3">
        <f>IFERROR(VLOOKUP($F86,'Event Structure'!$B$15:$G$29,4,FALSE)/1.1,0)</f>
        <v>0</v>
      </c>
      <c r="N86" s="3">
        <f>IFERROR(VLOOKUP($F86,'Event Structure'!$B$15:$G$29,5,FALSE),0)</f>
        <v>0</v>
      </c>
      <c r="O86" s="3">
        <f t="shared" si="3"/>
        <v>0</v>
      </c>
    </row>
    <row r="87" spans="1:15" x14ac:dyDescent="0.3">
      <c r="A87" t="str">
        <f>CONCATENATE('Event Structure'!$H$11," M",ROW($B87)-ROW($B$6)+1)</f>
        <v xml:space="preserve"> M82</v>
      </c>
      <c r="B87" s="1"/>
      <c r="C87" s="1"/>
      <c r="D87" s="112"/>
      <c r="E87" s="12"/>
      <c r="F87" s="8"/>
      <c r="G87" s="8"/>
      <c r="H87" s="8"/>
      <c r="I87" s="3">
        <f>IFERROR(VLOOKUP($F87,'Event Structure'!$B$15:$G$29,6,FALSE),0)-IFERROR(VLOOKUP($G87,'Event Structure'!$B$33:$G$38,6,FALSE),0)+IFERROR(VLOOKUP($H87,'Event Structure'!$B$42:$G$46,6,FALSE),0)+IFERROR(VLOOKUP(#REF!,'Event Structure'!$B$42:$G$46,6,FALSE),0)</f>
        <v>0</v>
      </c>
      <c r="J87" s="7"/>
      <c r="K87" s="3">
        <f t="shared" si="2"/>
        <v>0</v>
      </c>
      <c r="M87" s="3">
        <f>IFERROR(VLOOKUP($F87,'Event Structure'!$B$15:$G$29,4,FALSE)/1.1,0)</f>
        <v>0</v>
      </c>
      <c r="N87" s="3">
        <f>IFERROR(VLOOKUP($F87,'Event Structure'!$B$15:$G$29,5,FALSE),0)</f>
        <v>0</v>
      </c>
      <c r="O87" s="3">
        <f t="shared" si="3"/>
        <v>0</v>
      </c>
    </row>
    <row r="88" spans="1:15" x14ac:dyDescent="0.3">
      <c r="A88" t="str">
        <f>CONCATENATE('Event Structure'!$H$11," M",ROW($B88)-ROW($B$6)+1)</f>
        <v xml:space="preserve"> M83</v>
      </c>
      <c r="B88" s="1"/>
      <c r="C88" s="1"/>
      <c r="D88" s="112"/>
      <c r="E88" s="12"/>
      <c r="F88" s="8"/>
      <c r="G88" s="8"/>
      <c r="H88" s="8"/>
      <c r="I88" s="3">
        <f>IFERROR(VLOOKUP($F88,'Event Structure'!$B$15:$G$29,6,FALSE),0)-IFERROR(VLOOKUP($G88,'Event Structure'!$B$33:$G$38,6,FALSE),0)+IFERROR(VLOOKUP($H88,'Event Structure'!$B$42:$G$46,6,FALSE),0)+IFERROR(VLOOKUP(#REF!,'Event Structure'!$B$42:$G$46,6,FALSE),0)</f>
        <v>0</v>
      </c>
      <c r="J88" s="7"/>
      <c r="K88" s="3">
        <f t="shared" si="2"/>
        <v>0</v>
      </c>
      <c r="M88" s="3">
        <f>IFERROR(VLOOKUP($F88,'Event Structure'!$B$15:$G$29,4,FALSE)/1.1,0)</f>
        <v>0</v>
      </c>
      <c r="N88" s="3">
        <f>IFERROR(VLOOKUP($F88,'Event Structure'!$B$15:$G$29,5,FALSE),0)</f>
        <v>0</v>
      </c>
      <c r="O88" s="3">
        <f t="shared" si="3"/>
        <v>0</v>
      </c>
    </row>
    <row r="89" spans="1:15" x14ac:dyDescent="0.3">
      <c r="A89" t="str">
        <f>CONCATENATE('Event Structure'!$H$11," M",ROW($B89)-ROW($B$6)+1)</f>
        <v xml:space="preserve"> M84</v>
      </c>
      <c r="B89" s="1"/>
      <c r="C89" s="1"/>
      <c r="D89" s="112"/>
      <c r="E89" s="12"/>
      <c r="F89" s="8"/>
      <c r="G89" s="8"/>
      <c r="H89" s="8"/>
      <c r="I89" s="3">
        <f>IFERROR(VLOOKUP($F89,'Event Structure'!$B$15:$G$29,6,FALSE),0)-IFERROR(VLOOKUP($G89,'Event Structure'!$B$33:$G$38,6,FALSE),0)+IFERROR(VLOOKUP($H89,'Event Structure'!$B$42:$G$46,6,FALSE),0)+IFERROR(VLOOKUP(#REF!,'Event Structure'!$B$42:$G$46,6,FALSE),0)</f>
        <v>0</v>
      </c>
      <c r="J89" s="7"/>
      <c r="K89" s="3">
        <f t="shared" si="2"/>
        <v>0</v>
      </c>
      <c r="M89" s="3">
        <f>IFERROR(VLOOKUP($F89,'Event Structure'!$B$15:$G$29,4,FALSE)/1.1,0)</f>
        <v>0</v>
      </c>
      <c r="N89" s="3">
        <f>IFERROR(VLOOKUP($F89,'Event Structure'!$B$15:$G$29,5,FALSE),0)</f>
        <v>0</v>
      </c>
      <c r="O89" s="3">
        <f t="shared" si="3"/>
        <v>0</v>
      </c>
    </row>
    <row r="90" spans="1:15" x14ac:dyDescent="0.3">
      <c r="A90" t="str">
        <f>CONCATENATE('Event Structure'!$H$11," M",ROW($B90)-ROW($B$6)+1)</f>
        <v xml:space="preserve"> M85</v>
      </c>
      <c r="B90" s="1"/>
      <c r="C90" s="1"/>
      <c r="D90" s="112"/>
      <c r="E90" s="12"/>
      <c r="F90" s="8"/>
      <c r="G90" s="8"/>
      <c r="H90" s="8"/>
      <c r="I90" s="3">
        <f>IFERROR(VLOOKUP($F90,'Event Structure'!$B$15:$G$29,6,FALSE),0)-IFERROR(VLOOKUP($G90,'Event Structure'!$B$33:$G$38,6,FALSE),0)+IFERROR(VLOOKUP($H90,'Event Structure'!$B$42:$G$46,6,FALSE),0)+IFERROR(VLOOKUP(#REF!,'Event Structure'!$B$42:$G$46,6,FALSE),0)</f>
        <v>0</v>
      </c>
      <c r="J90" s="7"/>
      <c r="K90" s="3">
        <f t="shared" si="2"/>
        <v>0</v>
      </c>
      <c r="M90" s="3">
        <f>IFERROR(VLOOKUP($F90,'Event Structure'!$B$15:$G$29,4,FALSE)/1.1,0)</f>
        <v>0</v>
      </c>
      <c r="N90" s="3">
        <f>IFERROR(VLOOKUP($F90,'Event Structure'!$B$15:$G$29,5,FALSE),0)</f>
        <v>0</v>
      </c>
      <c r="O90" s="3">
        <f t="shared" si="3"/>
        <v>0</v>
      </c>
    </row>
    <row r="91" spans="1:15" x14ac:dyDescent="0.3">
      <c r="A91" t="str">
        <f>CONCATENATE('Event Structure'!$H$11," M",ROW($B91)-ROW($B$6)+1)</f>
        <v xml:space="preserve"> M86</v>
      </c>
      <c r="B91" s="1"/>
      <c r="C91" s="1"/>
      <c r="D91" s="112"/>
      <c r="E91" s="12"/>
      <c r="F91" s="8"/>
      <c r="G91" s="8"/>
      <c r="H91" s="8"/>
      <c r="I91" s="3">
        <f>IFERROR(VLOOKUP($F91,'Event Structure'!$B$15:$G$29,6,FALSE),0)-IFERROR(VLOOKUP($G91,'Event Structure'!$B$33:$G$38,6,FALSE),0)+IFERROR(VLOOKUP($H91,'Event Structure'!$B$42:$G$46,6,FALSE),0)+IFERROR(VLOOKUP(#REF!,'Event Structure'!$B$42:$G$46,6,FALSE),0)</f>
        <v>0</v>
      </c>
      <c r="J91" s="7"/>
      <c r="K91" s="3">
        <f t="shared" si="2"/>
        <v>0</v>
      </c>
      <c r="M91" s="3">
        <f>IFERROR(VLOOKUP($F91,'Event Structure'!$B$15:$G$29,4,FALSE)/1.1,0)</f>
        <v>0</v>
      </c>
      <c r="N91" s="3">
        <f>IFERROR(VLOOKUP($F91,'Event Structure'!$B$15:$G$29,5,FALSE),0)</f>
        <v>0</v>
      </c>
      <c r="O91" s="3">
        <f t="shared" si="3"/>
        <v>0</v>
      </c>
    </row>
    <row r="92" spans="1:15" x14ac:dyDescent="0.3">
      <c r="A92" t="str">
        <f>CONCATENATE('Event Structure'!$H$11," M",ROW($B92)-ROW($B$6)+1)</f>
        <v xml:space="preserve"> M87</v>
      </c>
      <c r="B92" s="1"/>
      <c r="C92" s="1"/>
      <c r="D92" s="112"/>
      <c r="E92" s="12"/>
      <c r="F92" s="8"/>
      <c r="G92" s="8"/>
      <c r="H92" s="8"/>
      <c r="I92" s="3">
        <f>IFERROR(VLOOKUP($F92,'Event Structure'!$B$15:$G$29,6,FALSE),0)-IFERROR(VLOOKUP($G92,'Event Structure'!$B$33:$G$38,6,FALSE),0)+IFERROR(VLOOKUP($H92,'Event Structure'!$B$42:$G$46,6,FALSE),0)+IFERROR(VLOOKUP(#REF!,'Event Structure'!$B$42:$G$46,6,FALSE),0)</f>
        <v>0</v>
      </c>
      <c r="J92" s="7"/>
      <c r="K92" s="3">
        <f t="shared" si="2"/>
        <v>0</v>
      </c>
      <c r="M92" s="3">
        <f>IFERROR(VLOOKUP($F92,'Event Structure'!$B$15:$G$29,4,FALSE)/1.1,0)</f>
        <v>0</v>
      </c>
      <c r="N92" s="3">
        <f>IFERROR(VLOOKUP($F92,'Event Structure'!$B$15:$G$29,5,FALSE),0)</f>
        <v>0</v>
      </c>
      <c r="O92" s="3">
        <f t="shared" si="3"/>
        <v>0</v>
      </c>
    </row>
    <row r="93" spans="1:15" x14ac:dyDescent="0.3">
      <c r="A93" t="str">
        <f>CONCATENATE('Event Structure'!$H$11," M",ROW($B93)-ROW($B$6)+1)</f>
        <v xml:space="preserve"> M88</v>
      </c>
      <c r="B93" s="1"/>
      <c r="C93" s="1"/>
      <c r="D93" s="112"/>
      <c r="E93" s="12"/>
      <c r="F93" s="8"/>
      <c r="G93" s="8"/>
      <c r="H93" s="8"/>
      <c r="I93" s="3">
        <f>IFERROR(VLOOKUP($F93,'Event Structure'!$B$15:$G$29,6,FALSE),0)-IFERROR(VLOOKUP($G93,'Event Structure'!$B$33:$G$38,6,FALSE),0)+IFERROR(VLOOKUP($H93,'Event Structure'!$B$42:$G$46,6,FALSE),0)+IFERROR(VLOOKUP(#REF!,'Event Structure'!$B$42:$G$46,6,FALSE),0)</f>
        <v>0</v>
      </c>
      <c r="J93" s="7"/>
      <c r="K93" s="3">
        <f t="shared" si="2"/>
        <v>0</v>
      </c>
      <c r="M93" s="3">
        <f>IFERROR(VLOOKUP($F93,'Event Structure'!$B$15:$G$29,4,FALSE)/1.1,0)</f>
        <v>0</v>
      </c>
      <c r="N93" s="3">
        <f>IFERROR(VLOOKUP($F93,'Event Structure'!$B$15:$G$29,5,FALSE),0)</f>
        <v>0</v>
      </c>
      <c r="O93" s="3">
        <f t="shared" si="3"/>
        <v>0</v>
      </c>
    </row>
    <row r="94" spans="1:15" x14ac:dyDescent="0.3">
      <c r="A94" t="str">
        <f>CONCATENATE('Event Structure'!$H$11," M",ROW($B94)-ROW($B$6)+1)</f>
        <v xml:space="preserve"> M89</v>
      </c>
      <c r="B94" s="1"/>
      <c r="C94" s="1"/>
      <c r="D94" s="112"/>
      <c r="E94" s="12"/>
      <c r="F94" s="8"/>
      <c r="G94" s="8"/>
      <c r="H94" s="8"/>
      <c r="I94" s="3">
        <f>IFERROR(VLOOKUP($F94,'Event Structure'!$B$15:$G$29,6,FALSE),0)-IFERROR(VLOOKUP($G94,'Event Structure'!$B$33:$G$38,6,FALSE),0)+IFERROR(VLOOKUP($H94,'Event Structure'!$B$42:$G$46,6,FALSE),0)+IFERROR(VLOOKUP(#REF!,'Event Structure'!$B$42:$G$46,6,FALSE),0)</f>
        <v>0</v>
      </c>
      <c r="J94" s="7"/>
      <c r="K94" s="3">
        <f t="shared" si="2"/>
        <v>0</v>
      </c>
      <c r="M94" s="3">
        <f>IFERROR(VLOOKUP($F94,'Event Structure'!$B$15:$G$29,4,FALSE)/1.1,0)</f>
        <v>0</v>
      </c>
      <c r="N94" s="3">
        <f>IFERROR(VLOOKUP($F94,'Event Structure'!$B$15:$G$29,5,FALSE),0)</f>
        <v>0</v>
      </c>
      <c r="O94" s="3">
        <f t="shared" si="3"/>
        <v>0</v>
      </c>
    </row>
    <row r="95" spans="1:15" x14ac:dyDescent="0.3">
      <c r="A95" t="str">
        <f>CONCATENATE('Event Structure'!$H$11," M",ROW($B95)-ROW($B$6)+1)</f>
        <v xml:space="preserve"> M90</v>
      </c>
      <c r="B95" s="1"/>
      <c r="C95" s="1"/>
      <c r="D95" s="112"/>
      <c r="E95" s="12"/>
      <c r="F95" s="8"/>
      <c r="G95" s="8"/>
      <c r="H95" s="8"/>
      <c r="I95" s="3">
        <f>IFERROR(VLOOKUP($F95,'Event Structure'!$B$15:$G$29,6,FALSE),0)-IFERROR(VLOOKUP($G95,'Event Structure'!$B$33:$G$38,6,FALSE),0)+IFERROR(VLOOKUP($H95,'Event Structure'!$B$42:$G$46,6,FALSE),0)+IFERROR(VLOOKUP(#REF!,'Event Structure'!$B$42:$G$46,6,FALSE),0)</f>
        <v>0</v>
      </c>
      <c r="J95" s="7"/>
      <c r="K95" s="3">
        <f t="shared" si="2"/>
        <v>0</v>
      </c>
      <c r="M95" s="3">
        <f>IFERROR(VLOOKUP($F95,'Event Structure'!$B$15:$G$29,4,FALSE)/1.1,0)</f>
        <v>0</v>
      </c>
      <c r="N95" s="3">
        <f>IFERROR(VLOOKUP($F95,'Event Structure'!$B$15:$G$29,5,FALSE),0)</f>
        <v>0</v>
      </c>
      <c r="O95" s="3">
        <f t="shared" si="3"/>
        <v>0</v>
      </c>
    </row>
    <row r="96" spans="1:15" x14ac:dyDescent="0.3">
      <c r="A96" t="str">
        <f>CONCATENATE('Event Structure'!$H$11," M",ROW($B96)-ROW($B$6)+1)</f>
        <v xml:space="preserve"> M91</v>
      </c>
      <c r="B96" s="1"/>
      <c r="C96" s="1"/>
      <c r="D96" s="112"/>
      <c r="E96" s="12"/>
      <c r="F96" s="8"/>
      <c r="G96" s="8"/>
      <c r="H96" s="8"/>
      <c r="I96" s="3">
        <f>IFERROR(VLOOKUP($F96,'Event Structure'!$B$15:$G$29,6,FALSE),0)-IFERROR(VLOOKUP($G96,'Event Structure'!$B$33:$G$38,6,FALSE),0)+IFERROR(VLOOKUP($H96,'Event Structure'!$B$42:$G$46,6,FALSE),0)+IFERROR(VLOOKUP(#REF!,'Event Structure'!$B$42:$G$46,6,FALSE),0)</f>
        <v>0</v>
      </c>
      <c r="J96" s="7"/>
      <c r="K96" s="3">
        <f t="shared" si="2"/>
        <v>0</v>
      </c>
      <c r="M96" s="3">
        <f>IFERROR(VLOOKUP($F96,'Event Structure'!$B$15:$G$29,4,FALSE)/1.1,0)</f>
        <v>0</v>
      </c>
      <c r="N96" s="3">
        <f>IFERROR(VLOOKUP($F96,'Event Structure'!$B$15:$G$29,5,FALSE),0)</f>
        <v>0</v>
      </c>
      <c r="O96" s="3">
        <f t="shared" si="3"/>
        <v>0</v>
      </c>
    </row>
    <row r="97" spans="1:15" x14ac:dyDescent="0.3">
      <c r="A97" t="str">
        <f>CONCATENATE('Event Structure'!$H$11," M",ROW($B97)-ROW($B$6)+1)</f>
        <v xml:space="preserve"> M92</v>
      </c>
      <c r="B97" s="1"/>
      <c r="C97" s="1"/>
      <c r="D97" s="112"/>
      <c r="E97" s="12"/>
      <c r="F97" s="8"/>
      <c r="G97" s="8"/>
      <c r="H97" s="8"/>
      <c r="I97" s="3">
        <f>IFERROR(VLOOKUP($F97,'Event Structure'!$B$15:$G$29,6,FALSE),0)-IFERROR(VLOOKUP($G97,'Event Structure'!$B$33:$G$38,6,FALSE),0)+IFERROR(VLOOKUP($H97,'Event Structure'!$B$42:$G$46,6,FALSE),0)+IFERROR(VLOOKUP(#REF!,'Event Structure'!$B$42:$G$46,6,FALSE),0)</f>
        <v>0</v>
      </c>
      <c r="J97" s="7"/>
      <c r="K97" s="3">
        <f t="shared" si="2"/>
        <v>0</v>
      </c>
      <c r="M97" s="3">
        <f>IFERROR(VLOOKUP($F97,'Event Structure'!$B$15:$G$29,4,FALSE)/1.1,0)</f>
        <v>0</v>
      </c>
      <c r="N97" s="3">
        <f>IFERROR(VLOOKUP($F97,'Event Structure'!$B$15:$G$29,5,FALSE),0)</f>
        <v>0</v>
      </c>
      <c r="O97" s="3">
        <f t="shared" si="3"/>
        <v>0</v>
      </c>
    </row>
    <row r="98" spans="1:15" x14ac:dyDescent="0.3">
      <c r="A98" t="str">
        <f>CONCATENATE('Event Structure'!$H$11," M",ROW($B98)-ROW($B$6)+1)</f>
        <v xml:space="preserve"> M93</v>
      </c>
      <c r="B98" s="1"/>
      <c r="C98" s="1"/>
      <c r="D98" s="112"/>
      <c r="E98" s="12"/>
      <c r="F98" s="8"/>
      <c r="G98" s="8"/>
      <c r="H98" s="8"/>
      <c r="I98" s="3">
        <f>IFERROR(VLOOKUP($F98,'Event Structure'!$B$15:$G$29,6,FALSE),0)-IFERROR(VLOOKUP($G98,'Event Structure'!$B$33:$G$38,6,FALSE),0)+IFERROR(VLOOKUP($H98,'Event Structure'!$B$42:$G$46,6,FALSE),0)+IFERROR(VLOOKUP(#REF!,'Event Structure'!$B$42:$G$46,6,FALSE),0)</f>
        <v>0</v>
      </c>
      <c r="J98" s="7"/>
      <c r="K98" s="3">
        <f t="shared" si="2"/>
        <v>0</v>
      </c>
      <c r="M98" s="3">
        <f>IFERROR(VLOOKUP($F98,'Event Structure'!$B$15:$G$29,4,FALSE)/1.1,0)</f>
        <v>0</v>
      </c>
      <c r="N98" s="3">
        <f>IFERROR(VLOOKUP($F98,'Event Structure'!$B$15:$G$29,5,FALSE),0)</f>
        <v>0</v>
      </c>
      <c r="O98" s="3">
        <f t="shared" si="3"/>
        <v>0</v>
      </c>
    </row>
    <row r="99" spans="1:15" x14ac:dyDescent="0.3">
      <c r="A99" t="str">
        <f>CONCATENATE('Event Structure'!$H$11," M",ROW($B99)-ROW($B$6)+1)</f>
        <v xml:space="preserve"> M94</v>
      </c>
      <c r="B99" s="1"/>
      <c r="C99" s="1"/>
      <c r="D99" s="112"/>
      <c r="E99" s="12"/>
      <c r="F99" s="8"/>
      <c r="G99" s="8"/>
      <c r="H99" s="8"/>
      <c r="I99" s="3">
        <f>IFERROR(VLOOKUP($F99,'Event Structure'!$B$15:$G$29,6,FALSE),0)-IFERROR(VLOOKUP($G99,'Event Structure'!$B$33:$G$38,6,FALSE),0)+IFERROR(VLOOKUP($H99,'Event Structure'!$B$42:$G$46,6,FALSE),0)+IFERROR(VLOOKUP(#REF!,'Event Structure'!$B$42:$G$46,6,FALSE),0)</f>
        <v>0</v>
      </c>
      <c r="J99" s="7"/>
      <c r="K99" s="3">
        <f t="shared" si="2"/>
        <v>0</v>
      </c>
      <c r="M99" s="3">
        <f>IFERROR(VLOOKUP($F99,'Event Structure'!$B$15:$G$29,4,FALSE)/1.1,0)</f>
        <v>0</v>
      </c>
      <c r="N99" s="3">
        <f>IFERROR(VLOOKUP($F99,'Event Structure'!$B$15:$G$29,5,FALSE),0)</f>
        <v>0</v>
      </c>
      <c r="O99" s="3">
        <f t="shared" si="3"/>
        <v>0</v>
      </c>
    </row>
    <row r="100" spans="1:15" x14ac:dyDescent="0.3">
      <c r="A100" t="str">
        <f>CONCATENATE('Event Structure'!$H$11," M",ROW($B100)-ROW($B$6)+1)</f>
        <v xml:space="preserve"> M95</v>
      </c>
      <c r="B100" s="1"/>
      <c r="C100" s="1"/>
      <c r="D100" s="112"/>
      <c r="E100" s="12"/>
      <c r="F100" s="8"/>
      <c r="G100" s="8"/>
      <c r="H100" s="8"/>
      <c r="I100" s="3">
        <f>IFERROR(VLOOKUP($F100,'Event Structure'!$B$15:$G$29,6,FALSE),0)-IFERROR(VLOOKUP($G100,'Event Structure'!$B$33:$G$38,6,FALSE),0)+IFERROR(VLOOKUP($H100,'Event Structure'!$B$42:$G$46,6,FALSE),0)+IFERROR(VLOOKUP(#REF!,'Event Structure'!$B$42:$G$46,6,FALSE),0)</f>
        <v>0</v>
      </c>
      <c r="J100" s="7"/>
      <c r="K100" s="3">
        <f t="shared" si="2"/>
        <v>0</v>
      </c>
      <c r="M100" s="3">
        <f>IFERROR(VLOOKUP($F100,'Event Structure'!$B$15:$G$29,4,FALSE)/1.1,0)</f>
        <v>0</v>
      </c>
      <c r="N100" s="3">
        <f>IFERROR(VLOOKUP($F100,'Event Structure'!$B$15:$G$29,5,FALSE),0)</f>
        <v>0</v>
      </c>
      <c r="O100" s="3">
        <f t="shared" si="3"/>
        <v>0</v>
      </c>
    </row>
    <row r="101" spans="1:15" x14ac:dyDescent="0.3">
      <c r="A101" t="str">
        <f>CONCATENATE('Event Structure'!$H$11," M",ROW($B101)-ROW($B$6)+1)</f>
        <v xml:space="preserve"> M96</v>
      </c>
      <c r="B101" s="1"/>
      <c r="C101" s="1"/>
      <c r="D101" s="112"/>
      <c r="E101" s="12"/>
      <c r="F101" s="8"/>
      <c r="G101" s="8"/>
      <c r="H101" s="8"/>
      <c r="I101" s="3">
        <f>IFERROR(VLOOKUP($F101,'Event Structure'!$B$15:$G$29,6,FALSE),0)-IFERROR(VLOOKUP($G101,'Event Structure'!$B$33:$G$38,6,FALSE),0)+IFERROR(VLOOKUP($H101,'Event Structure'!$B$42:$G$46,6,FALSE),0)+IFERROR(VLOOKUP(#REF!,'Event Structure'!$B$42:$G$46,6,FALSE),0)</f>
        <v>0</v>
      </c>
      <c r="J101" s="7"/>
      <c r="K101" s="3">
        <f t="shared" si="2"/>
        <v>0</v>
      </c>
      <c r="M101" s="3">
        <f>IFERROR(VLOOKUP($F101,'Event Structure'!$B$15:$G$29,4,FALSE)/1.1,0)</f>
        <v>0</v>
      </c>
      <c r="N101" s="3">
        <f>IFERROR(VLOOKUP($F101,'Event Structure'!$B$15:$G$29,5,FALSE),0)</f>
        <v>0</v>
      </c>
      <c r="O101" s="3">
        <f t="shared" si="3"/>
        <v>0</v>
      </c>
    </row>
    <row r="102" spans="1:15" x14ac:dyDescent="0.3">
      <c r="A102" t="str">
        <f>CONCATENATE('Event Structure'!$H$11," M",ROW($B102)-ROW($B$6)+1)</f>
        <v xml:space="preserve"> M97</v>
      </c>
      <c r="B102" s="1"/>
      <c r="C102" s="1"/>
      <c r="D102" s="112"/>
      <c r="E102" s="12"/>
      <c r="F102" s="8"/>
      <c r="G102" s="8"/>
      <c r="H102" s="8"/>
      <c r="I102" s="3">
        <f>IFERROR(VLOOKUP($F102,'Event Structure'!$B$15:$G$29,6,FALSE),0)-IFERROR(VLOOKUP($G102,'Event Structure'!$B$33:$G$38,6,FALSE),0)+IFERROR(VLOOKUP($H102,'Event Structure'!$B$42:$G$46,6,FALSE),0)+IFERROR(VLOOKUP(#REF!,'Event Structure'!$B$42:$G$46,6,FALSE),0)</f>
        <v>0</v>
      </c>
      <c r="J102" s="7"/>
      <c r="K102" s="3">
        <f t="shared" si="2"/>
        <v>0</v>
      </c>
      <c r="M102" s="3">
        <f>IFERROR(VLOOKUP($F102,'Event Structure'!$B$15:$G$29,4,FALSE)/1.1,0)</f>
        <v>0</v>
      </c>
      <c r="N102" s="3">
        <f>IFERROR(VLOOKUP($F102,'Event Structure'!$B$15:$G$29,5,FALSE),0)</f>
        <v>0</v>
      </c>
      <c r="O102" s="3">
        <f t="shared" si="3"/>
        <v>0</v>
      </c>
    </row>
    <row r="103" spans="1:15" x14ac:dyDescent="0.3">
      <c r="A103" t="str">
        <f>CONCATENATE('Event Structure'!$H$11," M",ROW($B103)-ROW($B$6)+1)</f>
        <v xml:space="preserve"> M98</v>
      </c>
      <c r="B103" s="1"/>
      <c r="C103" s="1"/>
      <c r="D103" s="112"/>
      <c r="E103" s="12"/>
      <c r="F103" s="8"/>
      <c r="G103" s="8"/>
      <c r="H103" s="8"/>
      <c r="I103" s="3">
        <f>IFERROR(VLOOKUP($F103,'Event Structure'!$B$15:$G$29,6,FALSE),0)-IFERROR(VLOOKUP($G103,'Event Structure'!$B$33:$G$38,6,FALSE),0)+IFERROR(VLOOKUP($H103,'Event Structure'!$B$42:$G$46,6,FALSE),0)+IFERROR(VLOOKUP(#REF!,'Event Structure'!$B$42:$G$46,6,FALSE),0)</f>
        <v>0</v>
      </c>
      <c r="J103" s="7"/>
      <c r="K103" s="3">
        <f t="shared" si="2"/>
        <v>0</v>
      </c>
      <c r="M103" s="3">
        <f>IFERROR(VLOOKUP($F103,'Event Structure'!$B$15:$G$29,4,FALSE)/1.1,0)</f>
        <v>0</v>
      </c>
      <c r="N103" s="3">
        <f>IFERROR(VLOOKUP($F103,'Event Structure'!$B$15:$G$29,5,FALSE),0)</f>
        <v>0</v>
      </c>
      <c r="O103" s="3">
        <f t="shared" si="3"/>
        <v>0</v>
      </c>
    </row>
    <row r="104" spans="1:15" x14ac:dyDescent="0.3">
      <c r="A104" t="str">
        <f>CONCATENATE('Event Structure'!$H$11," M",ROW($B104)-ROW($B$6)+1)</f>
        <v xml:space="preserve"> M99</v>
      </c>
      <c r="B104" s="1"/>
      <c r="C104" s="1"/>
      <c r="D104" s="112"/>
      <c r="E104" s="12"/>
      <c r="F104" s="8"/>
      <c r="G104" s="8"/>
      <c r="H104" s="8"/>
      <c r="I104" s="3">
        <f>IFERROR(VLOOKUP($F104,'Event Structure'!$B$15:$G$29,6,FALSE),0)-IFERROR(VLOOKUP($G104,'Event Structure'!$B$33:$G$38,6,FALSE),0)+IFERROR(VLOOKUP($H104,'Event Structure'!$B$42:$G$46,6,FALSE),0)+IFERROR(VLOOKUP(#REF!,'Event Structure'!$B$42:$G$46,6,FALSE),0)</f>
        <v>0</v>
      </c>
      <c r="J104" s="7"/>
      <c r="K104" s="3">
        <f t="shared" si="2"/>
        <v>0</v>
      </c>
      <c r="M104" s="3">
        <f>IFERROR(VLOOKUP($F104,'Event Structure'!$B$15:$G$29,4,FALSE)/1.1,0)</f>
        <v>0</v>
      </c>
      <c r="N104" s="3">
        <f>IFERROR(VLOOKUP($F104,'Event Structure'!$B$15:$G$29,5,FALSE),0)</f>
        <v>0</v>
      </c>
      <c r="O104" s="3">
        <f t="shared" si="3"/>
        <v>0</v>
      </c>
    </row>
    <row r="105" spans="1:15" x14ac:dyDescent="0.3">
      <c r="A105" t="str">
        <f>CONCATENATE('Event Structure'!$H$11," M",ROW($B105)-ROW($B$6)+1)</f>
        <v xml:space="preserve"> M100</v>
      </c>
      <c r="B105" s="1"/>
      <c r="C105" s="1"/>
      <c r="D105" s="112"/>
      <c r="E105" s="12"/>
      <c r="F105" s="8"/>
      <c r="G105" s="8"/>
      <c r="H105" s="8"/>
      <c r="I105" s="3">
        <f>IFERROR(VLOOKUP($F105,'Event Structure'!$B$15:$G$29,6,FALSE),0)-IFERROR(VLOOKUP($G105,'Event Structure'!$B$33:$G$38,6,FALSE),0)+IFERROR(VLOOKUP($H105,'Event Structure'!$B$42:$G$46,6,FALSE),0)+IFERROR(VLOOKUP(#REF!,'Event Structure'!$B$42:$G$46,6,FALSE),0)</f>
        <v>0</v>
      </c>
      <c r="J105" s="7"/>
      <c r="K105" s="3">
        <f t="shared" si="2"/>
        <v>0</v>
      </c>
      <c r="M105" s="3">
        <f>IFERROR(VLOOKUP($F105,'Event Structure'!$B$15:$G$29,4,FALSE)/1.1,0)</f>
        <v>0</v>
      </c>
      <c r="N105" s="3">
        <f>IFERROR(VLOOKUP($F105,'Event Structure'!$B$15:$G$29,5,FALSE),0)</f>
        <v>0</v>
      </c>
      <c r="O105" s="3">
        <f t="shared" si="3"/>
        <v>0</v>
      </c>
    </row>
    <row r="106" spans="1:15" x14ac:dyDescent="0.3">
      <c r="A106" t="str">
        <f>CONCATENATE('Event Structure'!$H$11," M",ROW($B106)-ROW($B$6)+1)</f>
        <v xml:space="preserve"> M101</v>
      </c>
      <c r="B106" s="1"/>
      <c r="C106" s="1"/>
      <c r="D106" s="112"/>
      <c r="E106" s="12"/>
      <c r="F106" s="8"/>
      <c r="G106" s="8"/>
      <c r="H106" s="8"/>
      <c r="I106" s="3">
        <f>IFERROR(VLOOKUP($F106,'Event Structure'!$B$15:$G$29,6,FALSE),0)-IFERROR(VLOOKUP($G106,'Event Structure'!$B$33:$G$38,6,FALSE),0)+IFERROR(VLOOKUP($H106,'Event Structure'!$B$42:$G$46,6,FALSE),0)+IFERROR(VLOOKUP(#REF!,'Event Structure'!$B$42:$G$46,6,FALSE),0)</f>
        <v>0</v>
      </c>
      <c r="J106" s="7"/>
      <c r="K106" s="3">
        <f t="shared" si="2"/>
        <v>0</v>
      </c>
      <c r="M106" s="3">
        <f>IFERROR(VLOOKUP($F106,'Event Structure'!$B$15:$G$29,4,FALSE)/1.1,0)</f>
        <v>0</v>
      </c>
      <c r="N106" s="3">
        <f>IFERROR(VLOOKUP($F106,'Event Structure'!$B$15:$G$29,5,FALSE),0)</f>
        <v>0</v>
      </c>
      <c r="O106" s="3">
        <f t="shared" si="3"/>
        <v>0</v>
      </c>
    </row>
    <row r="107" spans="1:15" x14ac:dyDescent="0.3">
      <c r="A107" t="str">
        <f>CONCATENATE('Event Structure'!$H$11," M",ROW($B107)-ROW($B$6)+1)</f>
        <v xml:space="preserve"> M102</v>
      </c>
      <c r="B107" s="1"/>
      <c r="C107" s="1"/>
      <c r="D107" s="112"/>
      <c r="E107" s="12"/>
      <c r="F107" s="8"/>
      <c r="G107" s="8"/>
      <c r="H107" s="8"/>
      <c r="I107" s="3">
        <f>IFERROR(VLOOKUP($F107,'Event Structure'!$B$15:$G$29,6,FALSE),0)-IFERROR(VLOOKUP($G107,'Event Structure'!$B$33:$G$38,6,FALSE),0)+IFERROR(VLOOKUP($H107,'Event Structure'!$B$42:$G$46,6,FALSE),0)+IFERROR(VLOOKUP(#REF!,'Event Structure'!$B$42:$G$46,6,FALSE),0)</f>
        <v>0</v>
      </c>
      <c r="J107" s="7"/>
      <c r="K107" s="3">
        <f t="shared" si="2"/>
        <v>0</v>
      </c>
      <c r="M107" s="3">
        <f>IFERROR(VLOOKUP($F107,'Event Structure'!$B$15:$G$29,4,FALSE)/1.1,0)</f>
        <v>0</v>
      </c>
      <c r="N107" s="3">
        <f>IFERROR(VLOOKUP($F107,'Event Structure'!$B$15:$G$29,5,FALSE),0)</f>
        <v>0</v>
      </c>
      <c r="O107" s="3">
        <f t="shared" si="3"/>
        <v>0</v>
      </c>
    </row>
    <row r="108" spans="1:15" x14ac:dyDescent="0.3">
      <c r="A108" t="str">
        <f>CONCATENATE('Event Structure'!$H$11," M",ROW($B108)-ROW($B$6)+1)</f>
        <v xml:space="preserve"> M103</v>
      </c>
      <c r="B108" s="1"/>
      <c r="C108" s="1"/>
      <c r="D108" s="112"/>
      <c r="E108" s="12"/>
      <c r="F108" s="8"/>
      <c r="G108" s="8"/>
      <c r="H108" s="8"/>
      <c r="I108" s="3">
        <f>IFERROR(VLOOKUP($F108,'Event Structure'!$B$15:$G$29,6,FALSE),0)-IFERROR(VLOOKUP($G108,'Event Structure'!$B$33:$G$38,6,FALSE),0)+IFERROR(VLOOKUP($H108,'Event Structure'!$B$42:$G$46,6,FALSE),0)+IFERROR(VLOOKUP(#REF!,'Event Structure'!$B$42:$G$46,6,FALSE),0)</f>
        <v>0</v>
      </c>
      <c r="J108" s="7"/>
      <c r="K108" s="3">
        <f t="shared" si="2"/>
        <v>0</v>
      </c>
      <c r="M108" s="3">
        <f>IFERROR(VLOOKUP($F108,'Event Structure'!$B$15:$G$29,4,FALSE)/1.1,0)</f>
        <v>0</v>
      </c>
      <c r="N108" s="3">
        <f>IFERROR(VLOOKUP($F108,'Event Structure'!$B$15:$G$29,5,FALSE),0)</f>
        <v>0</v>
      </c>
      <c r="O108" s="3">
        <f t="shared" si="3"/>
        <v>0</v>
      </c>
    </row>
    <row r="109" spans="1:15" x14ac:dyDescent="0.3">
      <c r="A109" t="str">
        <f>CONCATENATE('Event Structure'!$H$11," M",ROW($B109)-ROW($B$6)+1)</f>
        <v xml:space="preserve"> M104</v>
      </c>
      <c r="B109" s="1"/>
      <c r="C109" s="1"/>
      <c r="D109" s="112"/>
      <c r="E109" s="12"/>
      <c r="F109" s="8"/>
      <c r="G109" s="8"/>
      <c r="H109" s="8"/>
      <c r="I109" s="3">
        <f>IFERROR(VLOOKUP($F109,'Event Structure'!$B$15:$G$29,6,FALSE),0)-IFERROR(VLOOKUP($G109,'Event Structure'!$B$33:$G$38,6,FALSE),0)+IFERROR(VLOOKUP($H109,'Event Structure'!$B$42:$G$46,6,FALSE),0)+IFERROR(VLOOKUP(#REF!,'Event Structure'!$B$42:$G$46,6,FALSE),0)</f>
        <v>0</v>
      </c>
      <c r="J109" s="7"/>
      <c r="K109" s="3">
        <f t="shared" si="2"/>
        <v>0</v>
      </c>
      <c r="M109" s="3">
        <f>IFERROR(VLOOKUP($F109,'Event Structure'!$B$15:$G$29,4,FALSE)/1.1,0)</f>
        <v>0</v>
      </c>
      <c r="N109" s="3">
        <f>IFERROR(VLOOKUP($F109,'Event Structure'!$B$15:$G$29,5,FALSE),0)</f>
        <v>0</v>
      </c>
      <c r="O109" s="3">
        <f t="shared" si="3"/>
        <v>0</v>
      </c>
    </row>
    <row r="110" spans="1:15" x14ac:dyDescent="0.3">
      <c r="A110" t="str">
        <f>CONCATENATE('Event Structure'!$H$11," M",ROW($B110)-ROW($B$6)+1)</f>
        <v xml:space="preserve"> M105</v>
      </c>
      <c r="B110" s="1"/>
      <c r="C110" s="1"/>
      <c r="D110" s="112"/>
      <c r="E110" s="12"/>
      <c r="F110" s="8"/>
      <c r="G110" s="8"/>
      <c r="H110" s="8"/>
      <c r="I110" s="3">
        <f>IFERROR(VLOOKUP($F110,'Event Structure'!$B$15:$G$29,6,FALSE),0)-IFERROR(VLOOKUP($G110,'Event Structure'!$B$33:$G$38,6,FALSE),0)+IFERROR(VLOOKUP($H110,'Event Structure'!$B$42:$G$46,6,FALSE),0)+IFERROR(VLOOKUP(#REF!,'Event Structure'!$B$42:$G$46,6,FALSE),0)</f>
        <v>0</v>
      </c>
      <c r="J110" s="7"/>
      <c r="K110" s="3">
        <f t="shared" si="2"/>
        <v>0</v>
      </c>
      <c r="M110" s="3">
        <f>IFERROR(VLOOKUP($F110,'Event Structure'!$B$15:$G$29,4,FALSE)/1.1,0)</f>
        <v>0</v>
      </c>
      <c r="N110" s="3">
        <f>IFERROR(VLOOKUP($F110,'Event Structure'!$B$15:$G$29,5,FALSE),0)</f>
        <v>0</v>
      </c>
      <c r="O110" s="3">
        <f t="shared" si="3"/>
        <v>0</v>
      </c>
    </row>
    <row r="111" spans="1:15" x14ac:dyDescent="0.3">
      <c r="A111" t="str">
        <f>CONCATENATE('Event Structure'!$H$11," M",ROW($B111)-ROW($B$6)+1)</f>
        <v xml:space="preserve"> M106</v>
      </c>
      <c r="B111" s="1"/>
      <c r="C111" s="1"/>
      <c r="D111" s="112"/>
      <c r="E111" s="12"/>
      <c r="F111" s="8"/>
      <c r="G111" s="8"/>
      <c r="H111" s="8"/>
      <c r="I111" s="3">
        <f>IFERROR(VLOOKUP($F111,'Event Structure'!$B$15:$G$29,6,FALSE),0)-IFERROR(VLOOKUP($G111,'Event Structure'!$B$33:$G$38,6,FALSE),0)+IFERROR(VLOOKUP($H111,'Event Structure'!$B$42:$G$46,6,FALSE),0)+IFERROR(VLOOKUP(#REF!,'Event Structure'!$B$42:$G$46,6,FALSE),0)</f>
        <v>0</v>
      </c>
      <c r="J111" s="7"/>
      <c r="K111" s="3">
        <f t="shared" si="2"/>
        <v>0</v>
      </c>
      <c r="M111" s="3">
        <f>IFERROR(VLOOKUP($F111,'Event Structure'!$B$15:$G$29,4,FALSE)/1.1,0)</f>
        <v>0</v>
      </c>
      <c r="N111" s="3">
        <f>IFERROR(VLOOKUP($F111,'Event Structure'!$B$15:$G$29,5,FALSE),0)</f>
        <v>0</v>
      </c>
      <c r="O111" s="3">
        <f t="shared" si="3"/>
        <v>0</v>
      </c>
    </row>
    <row r="112" spans="1:15" x14ac:dyDescent="0.3">
      <c r="A112" t="str">
        <f>CONCATENATE('Event Structure'!$H$11," M",ROW($B112)-ROW($B$6)+1)</f>
        <v xml:space="preserve"> M107</v>
      </c>
      <c r="B112" s="1"/>
      <c r="C112" s="1"/>
      <c r="D112" s="112"/>
      <c r="E112" s="12"/>
      <c r="F112" s="8"/>
      <c r="G112" s="8"/>
      <c r="H112" s="8"/>
      <c r="I112" s="3">
        <f>IFERROR(VLOOKUP($F112,'Event Structure'!$B$15:$G$29,6,FALSE),0)-IFERROR(VLOOKUP($G112,'Event Structure'!$B$33:$G$38,6,FALSE),0)+IFERROR(VLOOKUP($H112,'Event Structure'!$B$42:$G$46,6,FALSE),0)+IFERROR(VLOOKUP(#REF!,'Event Structure'!$B$42:$G$46,6,FALSE),0)</f>
        <v>0</v>
      </c>
      <c r="J112" s="7"/>
      <c r="K112" s="3">
        <f t="shared" si="2"/>
        <v>0</v>
      </c>
      <c r="M112" s="3">
        <f>IFERROR(VLOOKUP($F112,'Event Structure'!$B$15:$G$29,4,FALSE)/1.1,0)</f>
        <v>0</v>
      </c>
      <c r="N112" s="3">
        <f>IFERROR(VLOOKUP($F112,'Event Structure'!$B$15:$G$29,5,FALSE),0)</f>
        <v>0</v>
      </c>
      <c r="O112" s="3">
        <f t="shared" si="3"/>
        <v>0</v>
      </c>
    </row>
    <row r="113" spans="1:15" x14ac:dyDescent="0.3">
      <c r="A113" t="str">
        <f>CONCATENATE('Event Structure'!$H$11," M",ROW($B113)-ROW($B$6)+1)</f>
        <v xml:space="preserve"> M108</v>
      </c>
      <c r="B113" s="1"/>
      <c r="C113" s="1"/>
      <c r="D113" s="112"/>
      <c r="E113" s="12"/>
      <c r="F113" s="8"/>
      <c r="G113" s="8"/>
      <c r="H113" s="8"/>
      <c r="I113" s="3">
        <f>IFERROR(VLOOKUP($F113,'Event Structure'!$B$15:$G$29,6,FALSE),0)-IFERROR(VLOOKUP($G113,'Event Structure'!$B$33:$G$38,6,FALSE),0)+IFERROR(VLOOKUP($H113,'Event Structure'!$B$42:$G$46,6,FALSE),0)+IFERROR(VLOOKUP(#REF!,'Event Structure'!$B$42:$G$46,6,FALSE),0)</f>
        <v>0</v>
      </c>
      <c r="J113" s="7"/>
      <c r="K113" s="3">
        <f t="shared" si="2"/>
        <v>0</v>
      </c>
      <c r="M113" s="3">
        <f>IFERROR(VLOOKUP($F113,'Event Structure'!$B$15:$G$29,4,FALSE)/1.1,0)</f>
        <v>0</v>
      </c>
      <c r="N113" s="3">
        <f>IFERROR(VLOOKUP($F113,'Event Structure'!$B$15:$G$29,5,FALSE),0)</f>
        <v>0</v>
      </c>
      <c r="O113" s="3">
        <f t="shared" si="3"/>
        <v>0</v>
      </c>
    </row>
    <row r="114" spans="1:15" x14ac:dyDescent="0.3">
      <c r="A114" t="str">
        <f>CONCATENATE('Event Structure'!$H$11," M",ROW($B114)-ROW($B$6)+1)</f>
        <v xml:space="preserve"> M109</v>
      </c>
      <c r="B114" s="1"/>
      <c r="C114" s="1"/>
      <c r="D114" s="112"/>
      <c r="E114" s="12"/>
      <c r="F114" s="8"/>
      <c r="G114" s="8"/>
      <c r="H114" s="8"/>
      <c r="I114" s="3">
        <f>IFERROR(VLOOKUP($F114,'Event Structure'!$B$15:$G$29,6,FALSE),0)-IFERROR(VLOOKUP($G114,'Event Structure'!$B$33:$G$38,6,FALSE),0)+IFERROR(VLOOKUP($H114,'Event Structure'!$B$42:$G$46,6,FALSE),0)+IFERROR(VLOOKUP(#REF!,'Event Structure'!$B$42:$G$46,6,FALSE),0)</f>
        <v>0</v>
      </c>
      <c r="J114" s="7"/>
      <c r="K114" s="3">
        <f t="shared" si="2"/>
        <v>0</v>
      </c>
      <c r="M114" s="3">
        <f>IFERROR(VLOOKUP($F114,'Event Structure'!$B$15:$G$29,4,FALSE)/1.1,0)</f>
        <v>0</v>
      </c>
      <c r="N114" s="3">
        <f>IFERROR(VLOOKUP($F114,'Event Structure'!$B$15:$G$29,5,FALSE),0)</f>
        <v>0</v>
      </c>
      <c r="O114" s="3">
        <f t="shared" si="3"/>
        <v>0</v>
      </c>
    </row>
    <row r="115" spans="1:15" x14ac:dyDescent="0.3">
      <c r="A115" t="str">
        <f>CONCATENATE('Event Structure'!$H$11," M",ROW($B115)-ROW($B$6)+1)</f>
        <v xml:space="preserve"> M110</v>
      </c>
      <c r="B115" s="1"/>
      <c r="C115" s="1"/>
      <c r="D115" s="112"/>
      <c r="E115" s="12"/>
      <c r="F115" s="8"/>
      <c r="G115" s="8"/>
      <c r="H115" s="8"/>
      <c r="I115" s="3">
        <f>IFERROR(VLOOKUP($F115,'Event Structure'!$B$15:$G$29,6,FALSE),0)-IFERROR(VLOOKUP($G115,'Event Structure'!$B$33:$G$38,6,FALSE),0)+IFERROR(VLOOKUP($H115,'Event Structure'!$B$42:$G$46,6,FALSE),0)+IFERROR(VLOOKUP(#REF!,'Event Structure'!$B$42:$G$46,6,FALSE),0)</f>
        <v>0</v>
      </c>
      <c r="J115" s="7"/>
      <c r="K115" s="3">
        <f t="shared" si="2"/>
        <v>0</v>
      </c>
      <c r="M115" s="3">
        <f>IFERROR(VLOOKUP($F115,'Event Structure'!$B$15:$G$29,4,FALSE)/1.1,0)</f>
        <v>0</v>
      </c>
      <c r="N115" s="3">
        <f>IFERROR(VLOOKUP($F115,'Event Structure'!$B$15:$G$29,5,FALSE),0)</f>
        <v>0</v>
      </c>
      <c r="O115" s="3">
        <f t="shared" si="3"/>
        <v>0</v>
      </c>
    </row>
    <row r="116" spans="1:15" x14ac:dyDescent="0.3">
      <c r="A116" t="str">
        <f>CONCATENATE('Event Structure'!$H$11," M",ROW($B116)-ROW($B$6)+1)</f>
        <v xml:space="preserve"> M111</v>
      </c>
      <c r="B116" s="1"/>
      <c r="C116" s="1"/>
      <c r="D116" s="112"/>
      <c r="E116" s="12"/>
      <c r="F116" s="8"/>
      <c r="G116" s="8"/>
      <c r="H116" s="8"/>
      <c r="I116" s="3">
        <f>IFERROR(VLOOKUP($F116,'Event Structure'!$B$15:$G$29,6,FALSE),0)-IFERROR(VLOOKUP($G116,'Event Structure'!$B$33:$G$38,6,FALSE),0)+IFERROR(VLOOKUP($H116,'Event Structure'!$B$42:$G$46,6,FALSE),0)+IFERROR(VLOOKUP(#REF!,'Event Structure'!$B$42:$G$46,6,FALSE),0)</f>
        <v>0</v>
      </c>
      <c r="J116" s="7"/>
      <c r="K116" s="3">
        <f t="shared" si="2"/>
        <v>0</v>
      </c>
      <c r="M116" s="3">
        <f>IFERROR(VLOOKUP($F116,'Event Structure'!$B$15:$G$29,4,FALSE)/1.1,0)</f>
        <v>0</v>
      </c>
      <c r="N116" s="3">
        <f>IFERROR(VLOOKUP($F116,'Event Structure'!$B$15:$G$29,5,FALSE),0)</f>
        <v>0</v>
      </c>
      <c r="O116" s="3">
        <f t="shared" si="3"/>
        <v>0</v>
      </c>
    </row>
    <row r="117" spans="1:15" x14ac:dyDescent="0.3">
      <c r="A117" t="str">
        <f>CONCATENATE('Event Structure'!$H$11," M",ROW($B117)-ROW($B$6)+1)</f>
        <v xml:space="preserve"> M112</v>
      </c>
      <c r="B117" s="1"/>
      <c r="C117" s="1"/>
      <c r="D117" s="112"/>
      <c r="E117" s="12"/>
      <c r="F117" s="8"/>
      <c r="G117" s="8"/>
      <c r="H117" s="8"/>
      <c r="I117" s="3">
        <f>IFERROR(VLOOKUP($F117,'Event Structure'!$B$15:$G$29,6,FALSE),0)-IFERROR(VLOOKUP($G117,'Event Structure'!$B$33:$G$38,6,FALSE),0)+IFERROR(VLOOKUP($H117,'Event Structure'!$B$42:$G$46,6,FALSE),0)+IFERROR(VLOOKUP(#REF!,'Event Structure'!$B$42:$G$46,6,FALSE),0)</f>
        <v>0</v>
      </c>
      <c r="J117" s="7"/>
      <c r="K117" s="3">
        <f t="shared" si="2"/>
        <v>0</v>
      </c>
      <c r="M117" s="3">
        <f>IFERROR(VLOOKUP($F117,'Event Structure'!$B$15:$G$29,4,FALSE)/1.1,0)</f>
        <v>0</v>
      </c>
      <c r="N117" s="3">
        <f>IFERROR(VLOOKUP($F117,'Event Structure'!$B$15:$G$29,5,FALSE),0)</f>
        <v>0</v>
      </c>
      <c r="O117" s="3">
        <f t="shared" si="3"/>
        <v>0</v>
      </c>
    </row>
    <row r="118" spans="1:15" x14ac:dyDescent="0.3">
      <c r="A118" t="str">
        <f>CONCATENATE('Event Structure'!$H$11," M",ROW($B118)-ROW($B$6)+1)</f>
        <v xml:space="preserve"> M113</v>
      </c>
      <c r="B118" s="1"/>
      <c r="C118" s="1"/>
      <c r="D118" s="112"/>
      <c r="E118" s="12"/>
      <c r="F118" s="8"/>
      <c r="G118" s="8"/>
      <c r="H118" s="8"/>
      <c r="I118" s="3">
        <f>IFERROR(VLOOKUP($F118,'Event Structure'!$B$15:$G$29,6,FALSE),0)-IFERROR(VLOOKUP($G118,'Event Structure'!$B$33:$G$38,6,FALSE),0)+IFERROR(VLOOKUP($H118,'Event Structure'!$B$42:$G$46,6,FALSE),0)+IFERROR(VLOOKUP(#REF!,'Event Structure'!$B$42:$G$46,6,FALSE),0)</f>
        <v>0</v>
      </c>
      <c r="J118" s="7"/>
      <c r="K118" s="3">
        <f t="shared" si="2"/>
        <v>0</v>
      </c>
      <c r="M118" s="3">
        <f>IFERROR(VLOOKUP($F118,'Event Structure'!$B$15:$G$29,4,FALSE)/1.1,0)</f>
        <v>0</v>
      </c>
      <c r="N118" s="3">
        <f>IFERROR(VLOOKUP($F118,'Event Structure'!$B$15:$G$29,5,FALSE),0)</f>
        <v>0</v>
      </c>
      <c r="O118" s="3">
        <f t="shared" si="3"/>
        <v>0</v>
      </c>
    </row>
    <row r="119" spans="1:15" x14ac:dyDescent="0.3">
      <c r="A119" t="str">
        <f>CONCATENATE('Event Structure'!$H$11," M",ROW($B119)-ROW($B$6)+1)</f>
        <v xml:space="preserve"> M114</v>
      </c>
      <c r="B119" s="1"/>
      <c r="C119" s="1"/>
      <c r="D119" s="112"/>
      <c r="E119" s="12"/>
      <c r="F119" s="8"/>
      <c r="G119" s="8"/>
      <c r="H119" s="8"/>
      <c r="I119" s="3">
        <f>IFERROR(VLOOKUP($F119,'Event Structure'!$B$15:$G$29,6,FALSE),0)-IFERROR(VLOOKUP($G119,'Event Structure'!$B$33:$G$38,6,FALSE),0)+IFERROR(VLOOKUP($H119,'Event Structure'!$B$42:$G$46,6,FALSE),0)+IFERROR(VLOOKUP(#REF!,'Event Structure'!$B$42:$G$46,6,FALSE),0)</f>
        <v>0</v>
      </c>
      <c r="J119" s="7"/>
      <c r="K119" s="3">
        <f t="shared" si="2"/>
        <v>0</v>
      </c>
      <c r="M119" s="3">
        <f>IFERROR(VLOOKUP($F119,'Event Structure'!$B$15:$G$29,4,FALSE)/1.1,0)</f>
        <v>0</v>
      </c>
      <c r="N119" s="3">
        <f>IFERROR(VLOOKUP($F119,'Event Structure'!$B$15:$G$29,5,FALSE),0)</f>
        <v>0</v>
      </c>
      <c r="O119" s="3">
        <f t="shared" si="3"/>
        <v>0</v>
      </c>
    </row>
    <row r="120" spans="1:15" x14ac:dyDescent="0.3">
      <c r="A120" t="str">
        <f>CONCATENATE('Event Structure'!$H$11," M",ROW($B120)-ROW($B$6)+1)</f>
        <v xml:space="preserve"> M115</v>
      </c>
      <c r="B120" s="1"/>
      <c r="C120" s="1"/>
      <c r="D120" s="112"/>
      <c r="E120" s="12"/>
      <c r="F120" s="8"/>
      <c r="G120" s="8"/>
      <c r="H120" s="8"/>
      <c r="I120" s="3">
        <f>IFERROR(VLOOKUP($F120,'Event Structure'!$B$15:$G$29,6,FALSE),0)-IFERROR(VLOOKUP($G120,'Event Structure'!$B$33:$G$38,6,FALSE),0)+IFERROR(VLOOKUP($H120,'Event Structure'!$B$42:$G$46,6,FALSE),0)+IFERROR(VLOOKUP(#REF!,'Event Structure'!$B$42:$G$46,6,FALSE),0)</f>
        <v>0</v>
      </c>
      <c r="J120" s="7"/>
      <c r="K120" s="3">
        <f t="shared" si="2"/>
        <v>0</v>
      </c>
      <c r="M120" s="3">
        <f>IFERROR(VLOOKUP($F120,'Event Structure'!$B$15:$G$29,4,FALSE)/1.1,0)</f>
        <v>0</v>
      </c>
      <c r="N120" s="3">
        <f>IFERROR(VLOOKUP($F120,'Event Structure'!$B$15:$G$29,5,FALSE),0)</f>
        <v>0</v>
      </c>
      <c r="O120" s="3">
        <f t="shared" si="3"/>
        <v>0</v>
      </c>
    </row>
    <row r="121" spans="1:15" x14ac:dyDescent="0.3">
      <c r="A121" t="str">
        <f>CONCATENATE('Event Structure'!$H$11," M",ROW($B121)-ROW($B$6)+1)</f>
        <v xml:space="preserve"> M116</v>
      </c>
      <c r="B121" s="1"/>
      <c r="C121" s="1"/>
      <c r="D121" s="112"/>
      <c r="E121" s="12"/>
      <c r="F121" s="8"/>
      <c r="G121" s="8"/>
      <c r="H121" s="8"/>
      <c r="I121" s="3">
        <f>IFERROR(VLOOKUP($F121,'Event Structure'!$B$15:$G$29,6,FALSE),0)-IFERROR(VLOOKUP($G121,'Event Structure'!$B$33:$G$38,6,FALSE),0)+IFERROR(VLOOKUP($H121,'Event Structure'!$B$42:$G$46,6,FALSE),0)+IFERROR(VLOOKUP(#REF!,'Event Structure'!$B$42:$G$46,6,FALSE),0)</f>
        <v>0</v>
      </c>
      <c r="J121" s="7"/>
      <c r="K121" s="3">
        <f t="shared" si="2"/>
        <v>0</v>
      </c>
      <c r="M121" s="3">
        <f>IFERROR(VLOOKUP($F121,'Event Structure'!$B$15:$G$29,4,FALSE)/1.1,0)</f>
        <v>0</v>
      </c>
      <c r="N121" s="3">
        <f>IFERROR(VLOOKUP($F121,'Event Structure'!$B$15:$G$29,5,FALSE),0)</f>
        <v>0</v>
      </c>
      <c r="O121" s="3">
        <f t="shared" si="3"/>
        <v>0</v>
      </c>
    </row>
    <row r="122" spans="1:15" x14ac:dyDescent="0.3">
      <c r="A122" t="str">
        <f>CONCATENATE('Event Structure'!$H$11," M",ROW($B122)-ROW($B$6)+1)</f>
        <v xml:space="preserve"> M117</v>
      </c>
      <c r="B122" s="1"/>
      <c r="C122" s="1"/>
      <c r="D122" s="112"/>
      <c r="E122" s="12"/>
      <c r="F122" s="8"/>
      <c r="G122" s="8"/>
      <c r="H122" s="8"/>
      <c r="I122" s="3">
        <f>IFERROR(VLOOKUP($F122,'Event Structure'!$B$15:$G$29,6,FALSE),0)-IFERROR(VLOOKUP($G122,'Event Structure'!$B$33:$G$38,6,FALSE),0)+IFERROR(VLOOKUP($H122,'Event Structure'!$B$42:$G$46,6,FALSE),0)+IFERROR(VLOOKUP(#REF!,'Event Structure'!$B$42:$G$46,6,FALSE),0)</f>
        <v>0</v>
      </c>
      <c r="J122" s="7"/>
      <c r="K122" s="3">
        <f t="shared" si="2"/>
        <v>0</v>
      </c>
      <c r="M122" s="3">
        <f>IFERROR(VLOOKUP($F122,'Event Structure'!$B$15:$G$29,4,FALSE)/1.1,0)</f>
        <v>0</v>
      </c>
      <c r="N122" s="3">
        <f>IFERROR(VLOOKUP($F122,'Event Structure'!$B$15:$G$29,5,FALSE),0)</f>
        <v>0</v>
      </c>
      <c r="O122" s="3">
        <f t="shared" si="3"/>
        <v>0</v>
      </c>
    </row>
    <row r="123" spans="1:15" x14ac:dyDescent="0.3">
      <c r="A123" t="str">
        <f>CONCATENATE('Event Structure'!$H$11," M",ROW($B123)-ROW($B$6)+1)</f>
        <v xml:space="preserve"> M118</v>
      </c>
      <c r="B123" s="1"/>
      <c r="C123" s="1"/>
      <c r="D123" s="112"/>
      <c r="E123" s="12"/>
      <c r="F123" s="8"/>
      <c r="G123" s="8"/>
      <c r="H123" s="8"/>
      <c r="I123" s="3">
        <f>IFERROR(VLOOKUP($F123,'Event Structure'!$B$15:$G$29,6,FALSE),0)-IFERROR(VLOOKUP($G123,'Event Structure'!$B$33:$G$38,6,FALSE),0)+IFERROR(VLOOKUP($H123,'Event Structure'!$B$42:$G$46,6,FALSE),0)+IFERROR(VLOOKUP(#REF!,'Event Structure'!$B$42:$G$46,6,FALSE),0)</f>
        <v>0</v>
      </c>
      <c r="J123" s="7"/>
      <c r="K123" s="3">
        <f t="shared" si="2"/>
        <v>0</v>
      </c>
      <c r="M123" s="3">
        <f>IFERROR(VLOOKUP($F123,'Event Structure'!$B$15:$G$29,4,FALSE)/1.1,0)</f>
        <v>0</v>
      </c>
      <c r="N123" s="3">
        <f>IFERROR(VLOOKUP($F123,'Event Structure'!$B$15:$G$29,5,FALSE),0)</f>
        <v>0</v>
      </c>
      <c r="O123" s="3">
        <f t="shared" si="3"/>
        <v>0</v>
      </c>
    </row>
    <row r="124" spans="1:15" x14ac:dyDescent="0.3">
      <c r="A124" t="str">
        <f>CONCATENATE('Event Structure'!$H$11," M",ROW($B124)-ROW($B$6)+1)</f>
        <v xml:space="preserve"> M119</v>
      </c>
      <c r="B124" s="1"/>
      <c r="C124" s="1"/>
      <c r="D124" s="112"/>
      <c r="E124" s="12"/>
      <c r="F124" s="8"/>
      <c r="G124" s="8"/>
      <c r="H124" s="8"/>
      <c r="I124" s="3">
        <f>IFERROR(VLOOKUP($F124,'Event Structure'!$B$15:$G$29,6,FALSE),0)-IFERROR(VLOOKUP($G124,'Event Structure'!$B$33:$G$38,6,FALSE),0)+IFERROR(VLOOKUP($H124,'Event Structure'!$B$42:$G$46,6,FALSE),0)+IFERROR(VLOOKUP(#REF!,'Event Structure'!$B$42:$G$46,6,FALSE),0)</f>
        <v>0</v>
      </c>
      <c r="J124" s="7"/>
      <c r="K124" s="3">
        <f t="shared" si="2"/>
        <v>0</v>
      </c>
      <c r="M124" s="3">
        <f>IFERROR(VLOOKUP($F124,'Event Structure'!$B$15:$G$29,4,FALSE)/1.1,0)</f>
        <v>0</v>
      </c>
      <c r="N124" s="3">
        <f>IFERROR(VLOOKUP($F124,'Event Structure'!$B$15:$G$29,5,FALSE),0)</f>
        <v>0</v>
      </c>
      <c r="O124" s="3">
        <f t="shared" si="3"/>
        <v>0</v>
      </c>
    </row>
    <row r="125" spans="1:15" x14ac:dyDescent="0.3">
      <c r="A125" t="str">
        <f>CONCATENATE('Event Structure'!$H$11," M",ROW($B125)-ROW($B$6)+1)</f>
        <v xml:space="preserve"> M120</v>
      </c>
      <c r="B125" s="1"/>
      <c r="C125" s="1"/>
      <c r="D125" s="112"/>
      <c r="E125" s="12"/>
      <c r="F125" s="8"/>
      <c r="G125" s="8"/>
      <c r="H125" s="8"/>
      <c r="I125" s="3">
        <f>IFERROR(VLOOKUP($F125,'Event Structure'!$B$15:$G$29,6,FALSE),0)-IFERROR(VLOOKUP($G125,'Event Structure'!$B$33:$G$38,6,FALSE),0)+IFERROR(VLOOKUP($H125,'Event Structure'!$B$42:$G$46,6,FALSE),0)+IFERROR(VLOOKUP(#REF!,'Event Structure'!$B$42:$G$46,6,FALSE),0)</f>
        <v>0</v>
      </c>
      <c r="J125" s="7"/>
      <c r="K125" s="3">
        <f t="shared" si="2"/>
        <v>0</v>
      </c>
      <c r="M125" s="3">
        <f>IFERROR(VLOOKUP($F125,'Event Structure'!$B$15:$G$29,4,FALSE)/1.1,0)</f>
        <v>0</v>
      </c>
      <c r="N125" s="3">
        <f>IFERROR(VLOOKUP($F125,'Event Structure'!$B$15:$G$29,5,FALSE),0)</f>
        <v>0</v>
      </c>
      <c r="O125" s="3">
        <f t="shared" si="3"/>
        <v>0</v>
      </c>
    </row>
    <row r="126" spans="1:15" x14ac:dyDescent="0.3">
      <c r="A126" t="str">
        <f>CONCATENATE('Event Structure'!$H$11," M",ROW($B126)-ROW($B$6)+1)</f>
        <v xml:space="preserve"> M121</v>
      </c>
      <c r="B126" s="1"/>
      <c r="C126" s="1"/>
      <c r="D126" s="112"/>
      <c r="E126" s="12"/>
      <c r="F126" s="8"/>
      <c r="G126" s="8"/>
      <c r="H126" s="8"/>
      <c r="I126" s="3">
        <f>IFERROR(VLOOKUP($F126,'Event Structure'!$B$15:$G$29,6,FALSE),0)-IFERROR(VLOOKUP($G126,'Event Structure'!$B$33:$G$38,6,FALSE),0)+IFERROR(VLOOKUP($H126,'Event Structure'!$B$42:$G$46,6,FALSE),0)+IFERROR(VLOOKUP(#REF!,'Event Structure'!$B$42:$G$46,6,FALSE),0)</f>
        <v>0</v>
      </c>
      <c r="J126" s="7"/>
      <c r="K126" s="3">
        <f t="shared" si="2"/>
        <v>0</v>
      </c>
      <c r="M126" s="3">
        <f>IFERROR(VLOOKUP($F126,'Event Structure'!$B$15:$G$29,4,FALSE)/1.1,0)</f>
        <v>0</v>
      </c>
      <c r="N126" s="3">
        <f>IFERROR(VLOOKUP($F126,'Event Structure'!$B$15:$G$29,5,FALSE),0)</f>
        <v>0</v>
      </c>
      <c r="O126" s="3">
        <f t="shared" si="3"/>
        <v>0</v>
      </c>
    </row>
    <row r="127" spans="1:15" x14ac:dyDescent="0.3">
      <c r="A127" t="str">
        <f>CONCATENATE('Event Structure'!$H$11," M",ROW($B127)-ROW($B$6)+1)</f>
        <v xml:space="preserve"> M122</v>
      </c>
      <c r="B127" s="1"/>
      <c r="C127" s="1"/>
      <c r="D127" s="112"/>
      <c r="E127" s="12"/>
      <c r="F127" s="8"/>
      <c r="G127" s="8"/>
      <c r="H127" s="8"/>
      <c r="I127" s="3">
        <f>IFERROR(VLOOKUP($F127,'Event Structure'!$B$15:$G$29,6,FALSE),0)-IFERROR(VLOOKUP($G127,'Event Structure'!$B$33:$G$38,6,FALSE),0)+IFERROR(VLOOKUP($H127,'Event Structure'!$B$42:$G$46,6,FALSE),0)+IFERROR(VLOOKUP(#REF!,'Event Structure'!$B$42:$G$46,6,FALSE),0)</f>
        <v>0</v>
      </c>
      <c r="J127" s="7"/>
      <c r="K127" s="3">
        <f t="shared" si="2"/>
        <v>0</v>
      </c>
      <c r="M127" s="3">
        <f>IFERROR(VLOOKUP($F127,'Event Structure'!$B$15:$G$29,4,FALSE)/1.1,0)</f>
        <v>0</v>
      </c>
      <c r="N127" s="3">
        <f>IFERROR(VLOOKUP($F127,'Event Structure'!$B$15:$G$29,5,FALSE),0)</f>
        <v>0</v>
      </c>
      <c r="O127" s="3">
        <f t="shared" si="3"/>
        <v>0</v>
      </c>
    </row>
    <row r="128" spans="1:15" x14ac:dyDescent="0.3">
      <c r="A128" t="str">
        <f>CONCATENATE('Event Structure'!$H$11," M",ROW($B128)-ROW($B$6)+1)</f>
        <v xml:space="preserve"> M123</v>
      </c>
      <c r="B128" s="1"/>
      <c r="C128" s="1"/>
      <c r="D128" s="112"/>
      <c r="E128" s="12"/>
      <c r="F128" s="8"/>
      <c r="G128" s="8"/>
      <c r="H128" s="8"/>
      <c r="I128" s="3">
        <f>IFERROR(VLOOKUP($F128,'Event Structure'!$B$15:$G$29,6,FALSE),0)-IFERROR(VLOOKUP($G128,'Event Structure'!$B$33:$G$38,6,FALSE),0)+IFERROR(VLOOKUP($H128,'Event Structure'!$B$42:$G$46,6,FALSE),0)+IFERROR(VLOOKUP(#REF!,'Event Structure'!$B$42:$G$46,6,FALSE),0)</f>
        <v>0</v>
      </c>
      <c r="J128" s="7"/>
      <c r="K128" s="3">
        <f t="shared" si="2"/>
        <v>0</v>
      </c>
      <c r="M128" s="3">
        <f>IFERROR(VLOOKUP($F128,'Event Structure'!$B$15:$G$29,4,FALSE)/1.1,0)</f>
        <v>0</v>
      </c>
      <c r="N128" s="3">
        <f>IFERROR(VLOOKUP($F128,'Event Structure'!$B$15:$G$29,5,FALSE),0)</f>
        <v>0</v>
      </c>
      <c r="O128" s="3">
        <f t="shared" si="3"/>
        <v>0</v>
      </c>
    </row>
    <row r="129" spans="1:15" x14ac:dyDescent="0.3">
      <c r="A129" t="str">
        <f>CONCATENATE('Event Structure'!$H$11," M",ROW($B129)-ROW($B$6)+1)</f>
        <v xml:space="preserve"> M124</v>
      </c>
      <c r="B129" s="1"/>
      <c r="C129" s="1"/>
      <c r="D129" s="112"/>
      <c r="E129" s="12"/>
      <c r="F129" s="8"/>
      <c r="G129" s="8"/>
      <c r="H129" s="8"/>
      <c r="I129" s="3">
        <f>IFERROR(VLOOKUP($F129,'Event Structure'!$B$15:$G$29,6,FALSE),0)-IFERROR(VLOOKUP($G129,'Event Structure'!$B$33:$G$38,6,FALSE),0)+IFERROR(VLOOKUP($H129,'Event Structure'!$B$42:$G$46,6,FALSE),0)+IFERROR(VLOOKUP(#REF!,'Event Structure'!$B$42:$G$46,6,FALSE),0)</f>
        <v>0</v>
      </c>
      <c r="J129" s="7"/>
      <c r="K129" s="3">
        <f t="shared" si="2"/>
        <v>0</v>
      </c>
      <c r="M129" s="3">
        <f>IFERROR(VLOOKUP($F129,'Event Structure'!$B$15:$G$29,4,FALSE)/1.1,0)</f>
        <v>0</v>
      </c>
      <c r="N129" s="3">
        <f>IFERROR(VLOOKUP($F129,'Event Structure'!$B$15:$G$29,5,FALSE),0)</f>
        <v>0</v>
      </c>
      <c r="O129" s="3">
        <f t="shared" si="3"/>
        <v>0</v>
      </c>
    </row>
    <row r="130" spans="1:15" x14ac:dyDescent="0.3">
      <c r="A130" t="str">
        <f>CONCATENATE('Event Structure'!$H$11," M",ROW($B130)-ROW($B$6)+1)</f>
        <v xml:space="preserve"> M125</v>
      </c>
      <c r="B130" s="1"/>
      <c r="C130" s="1"/>
      <c r="D130" s="112"/>
      <c r="E130" s="12"/>
      <c r="F130" s="8"/>
      <c r="G130" s="8"/>
      <c r="H130" s="8"/>
      <c r="I130" s="3">
        <f>IFERROR(VLOOKUP($F130,'Event Structure'!$B$15:$G$29,6,FALSE),0)-IFERROR(VLOOKUP($G130,'Event Structure'!$B$33:$G$38,6,FALSE),0)+IFERROR(VLOOKUP($H130,'Event Structure'!$B$42:$G$46,6,FALSE),0)+IFERROR(VLOOKUP(#REF!,'Event Structure'!$B$42:$G$46,6,FALSE),0)</f>
        <v>0</v>
      </c>
      <c r="J130" s="7"/>
      <c r="K130" s="3">
        <f t="shared" si="2"/>
        <v>0</v>
      </c>
      <c r="M130" s="3">
        <f>IFERROR(VLOOKUP($F130,'Event Structure'!$B$15:$G$29,4,FALSE)/1.1,0)</f>
        <v>0</v>
      </c>
      <c r="N130" s="3">
        <f>IFERROR(VLOOKUP($F130,'Event Structure'!$B$15:$G$29,5,FALSE),0)</f>
        <v>0</v>
      </c>
      <c r="O130" s="3">
        <f t="shared" si="3"/>
        <v>0</v>
      </c>
    </row>
    <row r="131" spans="1:15" x14ac:dyDescent="0.3">
      <c r="A131" t="str">
        <f>CONCATENATE('Event Structure'!$H$11," M",ROW($B131)-ROW($B$6)+1)</f>
        <v xml:space="preserve"> M126</v>
      </c>
      <c r="B131" s="1"/>
      <c r="C131" s="1"/>
      <c r="D131" s="112"/>
      <c r="E131" s="12"/>
      <c r="F131" s="8"/>
      <c r="G131" s="8"/>
      <c r="H131" s="8"/>
      <c r="I131" s="3">
        <f>IFERROR(VLOOKUP($F131,'Event Structure'!$B$15:$G$29,6,FALSE),0)-IFERROR(VLOOKUP($G131,'Event Structure'!$B$33:$G$38,6,FALSE),0)+IFERROR(VLOOKUP($H131,'Event Structure'!$B$42:$G$46,6,FALSE),0)+IFERROR(VLOOKUP(#REF!,'Event Structure'!$B$42:$G$46,6,FALSE),0)</f>
        <v>0</v>
      </c>
      <c r="J131" s="7"/>
      <c r="K131" s="3">
        <f t="shared" si="2"/>
        <v>0</v>
      </c>
      <c r="M131" s="3">
        <f>IFERROR(VLOOKUP($F131,'Event Structure'!$B$15:$G$29,4,FALSE)/1.1,0)</f>
        <v>0</v>
      </c>
      <c r="N131" s="3">
        <f>IFERROR(VLOOKUP($F131,'Event Structure'!$B$15:$G$29,5,FALSE),0)</f>
        <v>0</v>
      </c>
      <c r="O131" s="3">
        <f t="shared" si="3"/>
        <v>0</v>
      </c>
    </row>
    <row r="132" spans="1:15" x14ac:dyDescent="0.3">
      <c r="A132" t="str">
        <f>CONCATENATE('Event Structure'!$H$11," M",ROW($B132)-ROW($B$6)+1)</f>
        <v xml:space="preserve"> M127</v>
      </c>
      <c r="B132" s="1"/>
      <c r="C132" s="1"/>
      <c r="D132" s="112"/>
      <c r="E132" s="12"/>
      <c r="F132" s="8"/>
      <c r="G132" s="8"/>
      <c r="H132" s="8"/>
      <c r="I132" s="3">
        <f>IFERROR(VLOOKUP($F132,'Event Structure'!$B$15:$G$29,6,FALSE),0)-IFERROR(VLOOKUP($G132,'Event Structure'!$B$33:$G$38,6,FALSE),0)+IFERROR(VLOOKUP($H132,'Event Structure'!$B$42:$G$46,6,FALSE),0)+IFERROR(VLOOKUP(#REF!,'Event Structure'!$B$42:$G$46,6,FALSE),0)</f>
        <v>0</v>
      </c>
      <c r="J132" s="7"/>
      <c r="K132" s="3">
        <f t="shared" si="2"/>
        <v>0</v>
      </c>
      <c r="M132" s="3">
        <f>IFERROR(VLOOKUP($F132,'Event Structure'!$B$15:$G$29,4,FALSE)/1.1,0)</f>
        <v>0</v>
      </c>
      <c r="N132" s="3">
        <f>IFERROR(VLOOKUP($F132,'Event Structure'!$B$15:$G$29,5,FALSE),0)</f>
        <v>0</v>
      </c>
      <c r="O132" s="3">
        <f t="shared" si="3"/>
        <v>0</v>
      </c>
    </row>
    <row r="133" spans="1:15" x14ac:dyDescent="0.3">
      <c r="A133" t="str">
        <f>CONCATENATE('Event Structure'!$H$11," M",ROW($B133)-ROW($B$6)+1)</f>
        <v xml:space="preserve"> M128</v>
      </c>
      <c r="B133" s="1"/>
      <c r="C133" s="1"/>
      <c r="D133" s="112"/>
      <c r="E133" s="12"/>
      <c r="F133" s="8"/>
      <c r="G133" s="8"/>
      <c r="H133" s="8"/>
      <c r="I133" s="3">
        <f>IFERROR(VLOOKUP($F133,'Event Structure'!$B$15:$G$29,6,FALSE),0)-IFERROR(VLOOKUP($G133,'Event Structure'!$B$33:$G$38,6,FALSE),0)+IFERROR(VLOOKUP($H133,'Event Structure'!$B$42:$G$46,6,FALSE),0)+IFERROR(VLOOKUP(#REF!,'Event Structure'!$B$42:$G$46,6,FALSE),0)</f>
        <v>0</v>
      </c>
      <c r="J133" s="7"/>
      <c r="K133" s="3">
        <f t="shared" si="2"/>
        <v>0</v>
      </c>
      <c r="M133" s="3">
        <f>IFERROR(VLOOKUP($F133,'Event Structure'!$B$15:$G$29,4,FALSE)/1.1,0)</f>
        <v>0</v>
      </c>
      <c r="N133" s="3">
        <f>IFERROR(VLOOKUP($F133,'Event Structure'!$B$15:$G$29,5,FALSE),0)</f>
        <v>0</v>
      </c>
      <c r="O133" s="3">
        <f t="shared" si="3"/>
        <v>0</v>
      </c>
    </row>
    <row r="134" spans="1:15" x14ac:dyDescent="0.3">
      <c r="A134" t="str">
        <f>CONCATENATE('Event Structure'!$H$11," M",ROW($B134)-ROW($B$6)+1)</f>
        <v xml:space="preserve"> M129</v>
      </c>
      <c r="B134" s="1"/>
      <c r="C134" s="1"/>
      <c r="D134" s="112"/>
      <c r="E134" s="12"/>
      <c r="F134" s="8"/>
      <c r="G134" s="8"/>
      <c r="H134" s="8"/>
      <c r="I134" s="3">
        <f>IFERROR(VLOOKUP($F134,'Event Structure'!$B$15:$G$29,6,FALSE),0)-IFERROR(VLOOKUP($G134,'Event Structure'!$B$33:$G$38,6,FALSE),0)+IFERROR(VLOOKUP($H134,'Event Structure'!$B$42:$G$46,6,FALSE),0)+IFERROR(VLOOKUP(#REF!,'Event Structure'!$B$42:$G$46,6,FALSE),0)</f>
        <v>0</v>
      </c>
      <c r="J134" s="7"/>
      <c r="K134" s="3">
        <f t="shared" ref="K134:K197" si="4">I134-J134</f>
        <v>0</v>
      </c>
      <c r="M134" s="3">
        <f>IFERROR(VLOOKUP($F134,'Event Structure'!$B$15:$G$29,4,FALSE)/1.1,0)</f>
        <v>0</v>
      </c>
      <c r="N134" s="3">
        <f>IFERROR(VLOOKUP($F134,'Event Structure'!$B$15:$G$29,5,FALSE),0)</f>
        <v>0</v>
      </c>
      <c r="O134" s="3">
        <f t="shared" ref="O134:O197" si="5">($J134-$N134)/11</f>
        <v>0</v>
      </c>
    </row>
    <row r="135" spans="1:15" x14ac:dyDescent="0.3">
      <c r="A135" t="str">
        <f>CONCATENATE('Event Structure'!$H$11," M",ROW($B135)-ROW($B$6)+1)</f>
        <v xml:space="preserve"> M130</v>
      </c>
      <c r="B135" s="1"/>
      <c r="C135" s="1"/>
      <c r="D135" s="112"/>
      <c r="E135" s="12"/>
      <c r="F135" s="8"/>
      <c r="G135" s="8"/>
      <c r="H135" s="8"/>
      <c r="I135" s="3">
        <f>IFERROR(VLOOKUP($F135,'Event Structure'!$B$15:$G$29,6,FALSE),0)-IFERROR(VLOOKUP($G135,'Event Structure'!$B$33:$G$38,6,FALSE),0)+IFERROR(VLOOKUP($H135,'Event Structure'!$B$42:$G$46,6,FALSE),0)+IFERROR(VLOOKUP(#REF!,'Event Structure'!$B$42:$G$46,6,FALSE),0)</f>
        <v>0</v>
      </c>
      <c r="J135" s="7"/>
      <c r="K135" s="3">
        <f t="shared" si="4"/>
        <v>0</v>
      </c>
      <c r="M135" s="3">
        <f>IFERROR(VLOOKUP($F135,'Event Structure'!$B$15:$G$29,4,FALSE)/1.1,0)</f>
        <v>0</v>
      </c>
      <c r="N135" s="3">
        <f>IFERROR(VLOOKUP($F135,'Event Structure'!$B$15:$G$29,5,FALSE),0)</f>
        <v>0</v>
      </c>
      <c r="O135" s="3">
        <f t="shared" si="5"/>
        <v>0</v>
      </c>
    </row>
    <row r="136" spans="1:15" x14ac:dyDescent="0.3">
      <c r="A136" t="str">
        <f>CONCATENATE('Event Structure'!$H$11," M",ROW($B136)-ROW($B$6)+1)</f>
        <v xml:space="preserve"> M131</v>
      </c>
      <c r="B136" s="1"/>
      <c r="C136" s="1"/>
      <c r="D136" s="112"/>
      <c r="E136" s="12"/>
      <c r="F136" s="8"/>
      <c r="G136" s="8"/>
      <c r="H136" s="8"/>
      <c r="I136" s="3">
        <f>IFERROR(VLOOKUP($F136,'Event Structure'!$B$15:$G$29,6,FALSE),0)-IFERROR(VLOOKUP($G136,'Event Structure'!$B$33:$G$38,6,FALSE),0)+IFERROR(VLOOKUP($H136,'Event Structure'!$B$42:$G$46,6,FALSE),0)+IFERROR(VLOOKUP(#REF!,'Event Structure'!$B$42:$G$46,6,FALSE),0)</f>
        <v>0</v>
      </c>
      <c r="J136" s="7"/>
      <c r="K136" s="3">
        <f t="shared" si="4"/>
        <v>0</v>
      </c>
      <c r="M136" s="3">
        <f>IFERROR(VLOOKUP($F136,'Event Structure'!$B$15:$G$29,4,FALSE)/1.1,0)</f>
        <v>0</v>
      </c>
      <c r="N136" s="3">
        <f>IFERROR(VLOOKUP($F136,'Event Structure'!$B$15:$G$29,5,FALSE),0)</f>
        <v>0</v>
      </c>
      <c r="O136" s="3">
        <f t="shared" si="5"/>
        <v>0</v>
      </c>
    </row>
    <row r="137" spans="1:15" x14ac:dyDescent="0.3">
      <c r="A137" t="str">
        <f>CONCATENATE('Event Structure'!$H$11," M",ROW($B137)-ROW($B$6)+1)</f>
        <v xml:space="preserve"> M132</v>
      </c>
      <c r="B137" s="1"/>
      <c r="C137" s="1"/>
      <c r="D137" s="112"/>
      <c r="E137" s="12"/>
      <c r="F137" s="8"/>
      <c r="G137" s="8"/>
      <c r="H137" s="8"/>
      <c r="I137" s="3">
        <f>IFERROR(VLOOKUP($F137,'Event Structure'!$B$15:$G$29,6,FALSE),0)-IFERROR(VLOOKUP($G137,'Event Structure'!$B$33:$G$38,6,FALSE),0)+IFERROR(VLOOKUP($H137,'Event Structure'!$B$42:$G$46,6,FALSE),0)+IFERROR(VLOOKUP(#REF!,'Event Structure'!$B$42:$G$46,6,FALSE),0)</f>
        <v>0</v>
      </c>
      <c r="J137" s="7"/>
      <c r="K137" s="3">
        <f t="shared" si="4"/>
        <v>0</v>
      </c>
      <c r="M137" s="3">
        <f>IFERROR(VLOOKUP($F137,'Event Structure'!$B$15:$G$29,4,FALSE)/1.1,0)</f>
        <v>0</v>
      </c>
      <c r="N137" s="3">
        <f>IFERROR(VLOOKUP($F137,'Event Structure'!$B$15:$G$29,5,FALSE),0)</f>
        <v>0</v>
      </c>
      <c r="O137" s="3">
        <f t="shared" si="5"/>
        <v>0</v>
      </c>
    </row>
    <row r="138" spans="1:15" x14ac:dyDescent="0.3">
      <c r="A138" t="str">
        <f>CONCATENATE('Event Structure'!$H$11," M",ROW($B138)-ROW($B$6)+1)</f>
        <v xml:space="preserve"> M133</v>
      </c>
      <c r="B138" s="1"/>
      <c r="C138" s="1"/>
      <c r="D138" s="112"/>
      <c r="E138" s="12"/>
      <c r="F138" s="8"/>
      <c r="G138" s="8"/>
      <c r="H138" s="8"/>
      <c r="I138" s="3">
        <f>IFERROR(VLOOKUP($F138,'Event Structure'!$B$15:$G$29,6,FALSE),0)-IFERROR(VLOOKUP($G138,'Event Structure'!$B$33:$G$38,6,FALSE),0)+IFERROR(VLOOKUP($H138,'Event Structure'!$B$42:$G$46,6,FALSE),0)+IFERROR(VLOOKUP(#REF!,'Event Structure'!$B$42:$G$46,6,FALSE),0)</f>
        <v>0</v>
      </c>
      <c r="J138" s="7"/>
      <c r="K138" s="3">
        <f t="shared" si="4"/>
        <v>0</v>
      </c>
      <c r="M138" s="3">
        <f>IFERROR(VLOOKUP($F138,'Event Structure'!$B$15:$G$29,4,FALSE)/1.1,0)</f>
        <v>0</v>
      </c>
      <c r="N138" s="3">
        <f>IFERROR(VLOOKUP($F138,'Event Structure'!$B$15:$G$29,5,FALSE),0)</f>
        <v>0</v>
      </c>
      <c r="O138" s="3">
        <f t="shared" si="5"/>
        <v>0</v>
      </c>
    </row>
    <row r="139" spans="1:15" x14ac:dyDescent="0.3">
      <c r="A139" t="str">
        <f>CONCATENATE('Event Structure'!$H$11," M",ROW($B139)-ROW($B$6)+1)</f>
        <v xml:space="preserve"> M134</v>
      </c>
      <c r="B139" s="1"/>
      <c r="C139" s="1"/>
      <c r="D139" s="112"/>
      <c r="E139" s="12"/>
      <c r="F139" s="8"/>
      <c r="G139" s="8"/>
      <c r="H139" s="8"/>
      <c r="I139" s="3">
        <f>IFERROR(VLOOKUP($F139,'Event Structure'!$B$15:$G$29,6,FALSE),0)-IFERROR(VLOOKUP($G139,'Event Structure'!$B$33:$G$38,6,FALSE),0)+IFERROR(VLOOKUP($H139,'Event Structure'!$B$42:$G$46,6,FALSE),0)+IFERROR(VLOOKUP(#REF!,'Event Structure'!$B$42:$G$46,6,FALSE),0)</f>
        <v>0</v>
      </c>
      <c r="J139" s="7"/>
      <c r="K139" s="3">
        <f t="shared" si="4"/>
        <v>0</v>
      </c>
      <c r="M139" s="3">
        <f>IFERROR(VLOOKUP($F139,'Event Structure'!$B$15:$G$29,4,FALSE)/1.1,0)</f>
        <v>0</v>
      </c>
      <c r="N139" s="3">
        <f>IFERROR(VLOOKUP($F139,'Event Structure'!$B$15:$G$29,5,FALSE),0)</f>
        <v>0</v>
      </c>
      <c r="O139" s="3">
        <f t="shared" si="5"/>
        <v>0</v>
      </c>
    </row>
    <row r="140" spans="1:15" x14ac:dyDescent="0.3">
      <c r="A140" t="str">
        <f>CONCATENATE('Event Structure'!$H$11," M",ROW($B140)-ROW($B$6)+1)</f>
        <v xml:space="preserve"> M135</v>
      </c>
      <c r="B140" s="1"/>
      <c r="C140" s="1"/>
      <c r="D140" s="112"/>
      <c r="E140" s="12"/>
      <c r="F140" s="8"/>
      <c r="G140" s="8"/>
      <c r="H140" s="8"/>
      <c r="I140" s="3">
        <f>IFERROR(VLOOKUP($F140,'Event Structure'!$B$15:$G$29,6,FALSE),0)-IFERROR(VLOOKUP($G140,'Event Structure'!$B$33:$G$38,6,FALSE),0)+IFERROR(VLOOKUP($H140,'Event Structure'!$B$42:$G$46,6,FALSE),0)+IFERROR(VLOOKUP(#REF!,'Event Structure'!$B$42:$G$46,6,FALSE),0)</f>
        <v>0</v>
      </c>
      <c r="J140" s="7"/>
      <c r="K140" s="3">
        <f t="shared" si="4"/>
        <v>0</v>
      </c>
      <c r="M140" s="3">
        <f>IFERROR(VLOOKUP($F140,'Event Structure'!$B$15:$G$29,4,FALSE)/1.1,0)</f>
        <v>0</v>
      </c>
      <c r="N140" s="3">
        <f>IFERROR(VLOOKUP($F140,'Event Structure'!$B$15:$G$29,5,FALSE),0)</f>
        <v>0</v>
      </c>
      <c r="O140" s="3">
        <f t="shared" si="5"/>
        <v>0</v>
      </c>
    </row>
    <row r="141" spans="1:15" x14ac:dyDescent="0.3">
      <c r="A141" t="str">
        <f>CONCATENATE('Event Structure'!$H$11," M",ROW($B141)-ROW($B$6)+1)</f>
        <v xml:space="preserve"> M136</v>
      </c>
      <c r="B141" s="1"/>
      <c r="C141" s="1"/>
      <c r="D141" s="112"/>
      <c r="E141" s="12"/>
      <c r="F141" s="8"/>
      <c r="G141" s="8"/>
      <c r="H141" s="8"/>
      <c r="I141" s="3">
        <f>IFERROR(VLOOKUP($F141,'Event Structure'!$B$15:$G$29,6,FALSE),0)-IFERROR(VLOOKUP($G141,'Event Structure'!$B$33:$G$38,6,FALSE),0)+IFERROR(VLOOKUP($H141,'Event Structure'!$B$42:$G$46,6,FALSE),0)+IFERROR(VLOOKUP(#REF!,'Event Structure'!$B$42:$G$46,6,FALSE),0)</f>
        <v>0</v>
      </c>
      <c r="J141" s="7"/>
      <c r="K141" s="3">
        <f t="shared" si="4"/>
        <v>0</v>
      </c>
      <c r="M141" s="3">
        <f>IFERROR(VLOOKUP($F141,'Event Structure'!$B$15:$G$29,4,FALSE)/1.1,0)</f>
        <v>0</v>
      </c>
      <c r="N141" s="3">
        <f>IFERROR(VLOOKUP($F141,'Event Structure'!$B$15:$G$29,5,FALSE),0)</f>
        <v>0</v>
      </c>
      <c r="O141" s="3">
        <f t="shared" si="5"/>
        <v>0</v>
      </c>
    </row>
    <row r="142" spans="1:15" x14ac:dyDescent="0.3">
      <c r="A142" t="str">
        <f>CONCATENATE('Event Structure'!$H$11," M",ROW($B142)-ROW($B$6)+1)</f>
        <v xml:space="preserve"> M137</v>
      </c>
      <c r="B142" s="1"/>
      <c r="C142" s="1"/>
      <c r="D142" s="112"/>
      <c r="E142" s="12"/>
      <c r="F142" s="8"/>
      <c r="G142" s="8"/>
      <c r="H142" s="8"/>
      <c r="I142" s="3">
        <f>IFERROR(VLOOKUP($F142,'Event Structure'!$B$15:$G$29,6,FALSE),0)-IFERROR(VLOOKUP($G142,'Event Structure'!$B$33:$G$38,6,FALSE),0)+IFERROR(VLOOKUP($H142,'Event Structure'!$B$42:$G$46,6,FALSE),0)+IFERROR(VLOOKUP(#REF!,'Event Structure'!$B$42:$G$46,6,FALSE),0)</f>
        <v>0</v>
      </c>
      <c r="J142" s="7"/>
      <c r="K142" s="3">
        <f t="shared" si="4"/>
        <v>0</v>
      </c>
      <c r="M142" s="3">
        <f>IFERROR(VLOOKUP($F142,'Event Structure'!$B$15:$G$29,4,FALSE)/1.1,0)</f>
        <v>0</v>
      </c>
      <c r="N142" s="3">
        <f>IFERROR(VLOOKUP($F142,'Event Structure'!$B$15:$G$29,5,FALSE),0)</f>
        <v>0</v>
      </c>
      <c r="O142" s="3">
        <f t="shared" si="5"/>
        <v>0</v>
      </c>
    </row>
    <row r="143" spans="1:15" x14ac:dyDescent="0.3">
      <c r="A143" t="str">
        <f>CONCATENATE('Event Structure'!$H$11," M",ROW($B143)-ROW($B$6)+1)</f>
        <v xml:space="preserve"> M138</v>
      </c>
      <c r="B143" s="1"/>
      <c r="C143" s="1"/>
      <c r="D143" s="112"/>
      <c r="E143" s="12"/>
      <c r="F143" s="8"/>
      <c r="G143" s="8"/>
      <c r="H143" s="8"/>
      <c r="I143" s="3">
        <f>IFERROR(VLOOKUP($F143,'Event Structure'!$B$15:$G$29,6,FALSE),0)-IFERROR(VLOOKUP($G143,'Event Structure'!$B$33:$G$38,6,FALSE),0)+IFERROR(VLOOKUP($H143,'Event Structure'!$B$42:$G$46,6,FALSE),0)+IFERROR(VLOOKUP(#REF!,'Event Structure'!$B$42:$G$46,6,FALSE),0)</f>
        <v>0</v>
      </c>
      <c r="J143" s="7"/>
      <c r="K143" s="3">
        <f t="shared" si="4"/>
        <v>0</v>
      </c>
      <c r="M143" s="3">
        <f>IFERROR(VLOOKUP($F143,'Event Structure'!$B$15:$G$29,4,FALSE)/1.1,0)</f>
        <v>0</v>
      </c>
      <c r="N143" s="3">
        <f>IFERROR(VLOOKUP($F143,'Event Structure'!$B$15:$G$29,5,FALSE),0)</f>
        <v>0</v>
      </c>
      <c r="O143" s="3">
        <f t="shared" si="5"/>
        <v>0</v>
      </c>
    </row>
    <row r="144" spans="1:15" x14ac:dyDescent="0.3">
      <c r="A144" t="str">
        <f>CONCATENATE('Event Structure'!$H$11," M",ROW($B144)-ROW($B$6)+1)</f>
        <v xml:space="preserve"> M139</v>
      </c>
      <c r="B144" s="1"/>
      <c r="C144" s="1"/>
      <c r="D144" s="112"/>
      <c r="E144" s="12"/>
      <c r="F144" s="8"/>
      <c r="G144" s="8"/>
      <c r="H144" s="8"/>
      <c r="I144" s="3">
        <f>IFERROR(VLOOKUP($F144,'Event Structure'!$B$15:$G$29,6,FALSE),0)-IFERROR(VLOOKUP($G144,'Event Structure'!$B$33:$G$38,6,FALSE),0)+IFERROR(VLOOKUP($H144,'Event Structure'!$B$42:$G$46,6,FALSE),0)+IFERROR(VLOOKUP(#REF!,'Event Structure'!$B$42:$G$46,6,FALSE),0)</f>
        <v>0</v>
      </c>
      <c r="J144" s="7"/>
      <c r="K144" s="3">
        <f t="shared" si="4"/>
        <v>0</v>
      </c>
      <c r="M144" s="3">
        <f>IFERROR(VLOOKUP($F144,'Event Structure'!$B$15:$G$29,4,FALSE)/1.1,0)</f>
        <v>0</v>
      </c>
      <c r="N144" s="3">
        <f>IFERROR(VLOOKUP($F144,'Event Structure'!$B$15:$G$29,5,FALSE),0)</f>
        <v>0</v>
      </c>
      <c r="O144" s="3">
        <f t="shared" si="5"/>
        <v>0</v>
      </c>
    </row>
    <row r="145" spans="1:15" x14ac:dyDescent="0.3">
      <c r="A145" t="str">
        <f>CONCATENATE('Event Structure'!$H$11," M",ROW($B145)-ROW($B$6)+1)</f>
        <v xml:space="preserve"> M140</v>
      </c>
      <c r="B145" s="1"/>
      <c r="C145" s="1"/>
      <c r="D145" s="112"/>
      <c r="E145" s="12"/>
      <c r="F145" s="8"/>
      <c r="G145" s="8"/>
      <c r="H145" s="8"/>
      <c r="I145" s="3">
        <f>IFERROR(VLOOKUP($F145,'Event Structure'!$B$15:$G$29,6,FALSE),0)-IFERROR(VLOOKUP($G145,'Event Structure'!$B$33:$G$38,6,FALSE),0)+IFERROR(VLOOKUP($H145,'Event Structure'!$B$42:$G$46,6,FALSE),0)+IFERROR(VLOOKUP(#REF!,'Event Structure'!$B$42:$G$46,6,FALSE),0)</f>
        <v>0</v>
      </c>
      <c r="J145" s="7"/>
      <c r="K145" s="3">
        <f t="shared" si="4"/>
        <v>0</v>
      </c>
      <c r="M145" s="3">
        <f>IFERROR(VLOOKUP($F145,'Event Structure'!$B$15:$G$29,4,FALSE)/1.1,0)</f>
        <v>0</v>
      </c>
      <c r="N145" s="3">
        <f>IFERROR(VLOOKUP($F145,'Event Structure'!$B$15:$G$29,5,FALSE),0)</f>
        <v>0</v>
      </c>
      <c r="O145" s="3">
        <f t="shared" si="5"/>
        <v>0</v>
      </c>
    </row>
    <row r="146" spans="1:15" x14ac:dyDescent="0.3">
      <c r="A146" t="str">
        <f>CONCATENATE('Event Structure'!$H$11," M",ROW($B146)-ROW($B$6)+1)</f>
        <v xml:space="preserve"> M141</v>
      </c>
      <c r="B146" s="1"/>
      <c r="C146" s="1"/>
      <c r="D146" s="112"/>
      <c r="E146" s="12"/>
      <c r="F146" s="8"/>
      <c r="G146" s="8"/>
      <c r="H146" s="8"/>
      <c r="I146" s="3">
        <f>IFERROR(VLOOKUP($F146,'Event Structure'!$B$15:$G$29,6,FALSE),0)-IFERROR(VLOOKUP($G146,'Event Structure'!$B$33:$G$38,6,FALSE),0)+IFERROR(VLOOKUP($H146,'Event Structure'!$B$42:$G$46,6,FALSE),0)+IFERROR(VLOOKUP(#REF!,'Event Structure'!$B$42:$G$46,6,FALSE),0)</f>
        <v>0</v>
      </c>
      <c r="J146" s="7"/>
      <c r="K146" s="3">
        <f t="shared" si="4"/>
        <v>0</v>
      </c>
      <c r="M146" s="3">
        <f>IFERROR(VLOOKUP($F146,'Event Structure'!$B$15:$G$29,4,FALSE)/1.1,0)</f>
        <v>0</v>
      </c>
      <c r="N146" s="3">
        <f>IFERROR(VLOOKUP($F146,'Event Structure'!$B$15:$G$29,5,FALSE),0)</f>
        <v>0</v>
      </c>
      <c r="O146" s="3">
        <f t="shared" si="5"/>
        <v>0</v>
      </c>
    </row>
    <row r="147" spans="1:15" x14ac:dyDescent="0.3">
      <c r="A147" t="str">
        <f>CONCATENATE('Event Structure'!$H$11," M",ROW($B147)-ROW($B$6)+1)</f>
        <v xml:space="preserve"> M142</v>
      </c>
      <c r="B147" s="1"/>
      <c r="C147" s="1"/>
      <c r="D147" s="112"/>
      <c r="E147" s="12"/>
      <c r="F147" s="8"/>
      <c r="G147" s="8"/>
      <c r="H147" s="8"/>
      <c r="I147" s="3">
        <f>IFERROR(VLOOKUP($F147,'Event Structure'!$B$15:$G$29,6,FALSE),0)-IFERROR(VLOOKUP($G147,'Event Structure'!$B$33:$G$38,6,FALSE),0)+IFERROR(VLOOKUP($H147,'Event Structure'!$B$42:$G$46,6,FALSE),0)+IFERROR(VLOOKUP(#REF!,'Event Structure'!$B$42:$G$46,6,FALSE),0)</f>
        <v>0</v>
      </c>
      <c r="J147" s="7"/>
      <c r="K147" s="3">
        <f t="shared" si="4"/>
        <v>0</v>
      </c>
      <c r="M147" s="3">
        <f>IFERROR(VLOOKUP($F147,'Event Structure'!$B$15:$G$29,4,FALSE)/1.1,0)</f>
        <v>0</v>
      </c>
      <c r="N147" s="3">
        <f>IFERROR(VLOOKUP($F147,'Event Structure'!$B$15:$G$29,5,FALSE),0)</f>
        <v>0</v>
      </c>
      <c r="O147" s="3">
        <f t="shared" si="5"/>
        <v>0</v>
      </c>
    </row>
    <row r="148" spans="1:15" x14ac:dyDescent="0.3">
      <c r="A148" t="str">
        <f>CONCATENATE('Event Structure'!$H$11," M",ROW($B148)-ROW($B$6)+1)</f>
        <v xml:space="preserve"> M143</v>
      </c>
      <c r="B148" s="1"/>
      <c r="C148" s="1"/>
      <c r="D148" s="112"/>
      <c r="E148" s="12"/>
      <c r="F148" s="8"/>
      <c r="G148" s="8"/>
      <c r="H148" s="8"/>
      <c r="I148" s="3">
        <f>IFERROR(VLOOKUP($F148,'Event Structure'!$B$15:$G$29,6,FALSE),0)-IFERROR(VLOOKUP($G148,'Event Structure'!$B$33:$G$38,6,FALSE),0)+IFERROR(VLOOKUP($H148,'Event Structure'!$B$42:$G$46,6,FALSE),0)+IFERROR(VLOOKUP(#REF!,'Event Structure'!$B$42:$G$46,6,FALSE),0)</f>
        <v>0</v>
      </c>
      <c r="J148" s="7"/>
      <c r="K148" s="3">
        <f t="shared" si="4"/>
        <v>0</v>
      </c>
      <c r="M148" s="3">
        <f>IFERROR(VLOOKUP($F148,'Event Structure'!$B$15:$G$29,4,FALSE)/1.1,0)</f>
        <v>0</v>
      </c>
      <c r="N148" s="3">
        <f>IFERROR(VLOOKUP($F148,'Event Structure'!$B$15:$G$29,5,FALSE),0)</f>
        <v>0</v>
      </c>
      <c r="O148" s="3">
        <f t="shared" si="5"/>
        <v>0</v>
      </c>
    </row>
    <row r="149" spans="1:15" x14ac:dyDescent="0.3">
      <c r="A149" t="str">
        <f>CONCATENATE('Event Structure'!$H$11," M",ROW($B149)-ROW($B$6)+1)</f>
        <v xml:space="preserve"> M144</v>
      </c>
      <c r="B149" s="1"/>
      <c r="C149" s="1"/>
      <c r="D149" s="112"/>
      <c r="E149" s="12"/>
      <c r="F149" s="8"/>
      <c r="G149" s="8"/>
      <c r="H149" s="8"/>
      <c r="I149" s="3">
        <f>IFERROR(VLOOKUP($F149,'Event Structure'!$B$15:$G$29,6,FALSE),0)-IFERROR(VLOOKUP($G149,'Event Structure'!$B$33:$G$38,6,FALSE),0)+IFERROR(VLOOKUP($H149,'Event Structure'!$B$42:$G$46,6,FALSE),0)+IFERROR(VLOOKUP(#REF!,'Event Structure'!$B$42:$G$46,6,FALSE),0)</f>
        <v>0</v>
      </c>
      <c r="J149" s="7"/>
      <c r="K149" s="3">
        <f t="shared" si="4"/>
        <v>0</v>
      </c>
      <c r="M149" s="3">
        <f>IFERROR(VLOOKUP($F149,'Event Structure'!$B$15:$G$29,4,FALSE)/1.1,0)</f>
        <v>0</v>
      </c>
      <c r="N149" s="3">
        <f>IFERROR(VLOOKUP($F149,'Event Structure'!$B$15:$G$29,5,FALSE),0)</f>
        <v>0</v>
      </c>
      <c r="O149" s="3">
        <f t="shared" si="5"/>
        <v>0</v>
      </c>
    </row>
    <row r="150" spans="1:15" x14ac:dyDescent="0.3">
      <c r="A150" t="str">
        <f>CONCATENATE('Event Structure'!$H$11," M",ROW($B150)-ROW($B$6)+1)</f>
        <v xml:space="preserve"> M145</v>
      </c>
      <c r="B150" s="1"/>
      <c r="C150" s="1"/>
      <c r="D150" s="112"/>
      <c r="E150" s="12"/>
      <c r="F150" s="8"/>
      <c r="G150" s="8"/>
      <c r="H150" s="8"/>
      <c r="I150" s="3">
        <f>IFERROR(VLOOKUP($F150,'Event Structure'!$B$15:$G$29,6,FALSE),0)-IFERROR(VLOOKUP($G150,'Event Structure'!$B$33:$G$38,6,FALSE),0)+IFERROR(VLOOKUP($H150,'Event Structure'!$B$42:$G$46,6,FALSE),0)+IFERROR(VLOOKUP(#REF!,'Event Structure'!$B$42:$G$46,6,FALSE),0)</f>
        <v>0</v>
      </c>
      <c r="J150" s="7"/>
      <c r="K150" s="3">
        <f t="shared" si="4"/>
        <v>0</v>
      </c>
      <c r="M150" s="3">
        <f>IFERROR(VLOOKUP($F150,'Event Structure'!$B$15:$G$29,4,FALSE)/1.1,0)</f>
        <v>0</v>
      </c>
      <c r="N150" s="3">
        <f>IFERROR(VLOOKUP($F150,'Event Structure'!$B$15:$G$29,5,FALSE),0)</f>
        <v>0</v>
      </c>
      <c r="O150" s="3">
        <f t="shared" si="5"/>
        <v>0</v>
      </c>
    </row>
    <row r="151" spans="1:15" x14ac:dyDescent="0.3">
      <c r="A151" t="str">
        <f>CONCATENATE('Event Structure'!$H$11," M",ROW($B151)-ROW($B$6)+1)</f>
        <v xml:space="preserve"> M146</v>
      </c>
      <c r="B151" s="1"/>
      <c r="C151" s="1"/>
      <c r="D151" s="112"/>
      <c r="E151" s="12"/>
      <c r="F151" s="8"/>
      <c r="G151" s="8"/>
      <c r="H151" s="8"/>
      <c r="I151" s="3">
        <f>IFERROR(VLOOKUP($F151,'Event Structure'!$B$15:$G$29,6,FALSE),0)-IFERROR(VLOOKUP($G151,'Event Structure'!$B$33:$G$38,6,FALSE),0)+IFERROR(VLOOKUP($H151,'Event Structure'!$B$42:$G$46,6,FALSE),0)+IFERROR(VLOOKUP(#REF!,'Event Structure'!$B$42:$G$46,6,FALSE),0)</f>
        <v>0</v>
      </c>
      <c r="J151" s="7"/>
      <c r="K151" s="3">
        <f t="shared" si="4"/>
        <v>0</v>
      </c>
      <c r="M151" s="3">
        <f>IFERROR(VLOOKUP($F151,'Event Structure'!$B$15:$G$29,4,FALSE)/1.1,0)</f>
        <v>0</v>
      </c>
      <c r="N151" s="3">
        <f>IFERROR(VLOOKUP($F151,'Event Structure'!$B$15:$G$29,5,FALSE),0)</f>
        <v>0</v>
      </c>
      <c r="O151" s="3">
        <f t="shared" si="5"/>
        <v>0</v>
      </c>
    </row>
    <row r="152" spans="1:15" x14ac:dyDescent="0.3">
      <c r="A152" t="str">
        <f>CONCATENATE('Event Structure'!$H$11," M",ROW($B152)-ROW($B$6)+1)</f>
        <v xml:space="preserve"> M147</v>
      </c>
      <c r="B152" s="1"/>
      <c r="C152" s="1"/>
      <c r="D152" s="112"/>
      <c r="E152" s="12"/>
      <c r="F152" s="8"/>
      <c r="G152" s="8"/>
      <c r="H152" s="8"/>
      <c r="I152" s="3">
        <f>IFERROR(VLOOKUP($F152,'Event Structure'!$B$15:$G$29,6,FALSE),0)-IFERROR(VLOOKUP($G152,'Event Structure'!$B$33:$G$38,6,FALSE),0)+IFERROR(VLOOKUP($H152,'Event Structure'!$B$42:$G$46,6,FALSE),0)+IFERROR(VLOOKUP(#REF!,'Event Structure'!$B$42:$G$46,6,FALSE),0)</f>
        <v>0</v>
      </c>
      <c r="J152" s="7"/>
      <c r="K152" s="3">
        <f t="shared" si="4"/>
        <v>0</v>
      </c>
      <c r="M152" s="3">
        <f>IFERROR(VLOOKUP($F152,'Event Structure'!$B$15:$G$29,4,FALSE)/1.1,0)</f>
        <v>0</v>
      </c>
      <c r="N152" s="3">
        <f>IFERROR(VLOOKUP($F152,'Event Structure'!$B$15:$G$29,5,FALSE),0)</f>
        <v>0</v>
      </c>
      <c r="O152" s="3">
        <f t="shared" si="5"/>
        <v>0</v>
      </c>
    </row>
    <row r="153" spans="1:15" x14ac:dyDescent="0.3">
      <c r="A153" t="str">
        <f>CONCATENATE('Event Structure'!$H$11," M",ROW($B153)-ROW($B$6)+1)</f>
        <v xml:space="preserve"> M148</v>
      </c>
      <c r="B153" s="1"/>
      <c r="C153" s="1"/>
      <c r="D153" s="112"/>
      <c r="E153" s="12"/>
      <c r="F153" s="8"/>
      <c r="G153" s="8"/>
      <c r="H153" s="8"/>
      <c r="I153" s="3">
        <f>IFERROR(VLOOKUP($F153,'Event Structure'!$B$15:$G$29,6,FALSE),0)-IFERROR(VLOOKUP($G153,'Event Structure'!$B$33:$G$38,6,FALSE),0)+IFERROR(VLOOKUP($H153,'Event Structure'!$B$42:$G$46,6,FALSE),0)+IFERROR(VLOOKUP(#REF!,'Event Structure'!$B$42:$G$46,6,FALSE),0)</f>
        <v>0</v>
      </c>
      <c r="J153" s="7"/>
      <c r="K153" s="3">
        <f t="shared" si="4"/>
        <v>0</v>
      </c>
      <c r="M153" s="3">
        <f>IFERROR(VLOOKUP($F153,'Event Structure'!$B$15:$G$29,4,FALSE)/1.1,0)</f>
        <v>0</v>
      </c>
      <c r="N153" s="3">
        <f>IFERROR(VLOOKUP($F153,'Event Structure'!$B$15:$G$29,5,FALSE),0)</f>
        <v>0</v>
      </c>
      <c r="O153" s="3">
        <f t="shared" si="5"/>
        <v>0</v>
      </c>
    </row>
    <row r="154" spans="1:15" x14ac:dyDescent="0.3">
      <c r="A154" t="str">
        <f>CONCATENATE('Event Structure'!$H$11," M",ROW($B154)-ROW($B$6)+1)</f>
        <v xml:space="preserve"> M149</v>
      </c>
      <c r="B154" s="1"/>
      <c r="C154" s="1"/>
      <c r="D154" s="112"/>
      <c r="E154" s="12"/>
      <c r="F154" s="8"/>
      <c r="G154" s="8"/>
      <c r="H154" s="8"/>
      <c r="I154" s="3">
        <f>IFERROR(VLOOKUP($F154,'Event Structure'!$B$15:$G$29,6,FALSE),0)-IFERROR(VLOOKUP($G154,'Event Structure'!$B$33:$G$38,6,FALSE),0)+IFERROR(VLOOKUP($H154,'Event Structure'!$B$42:$G$46,6,FALSE),0)+IFERROR(VLOOKUP(#REF!,'Event Structure'!$B$42:$G$46,6,FALSE),0)</f>
        <v>0</v>
      </c>
      <c r="J154" s="7"/>
      <c r="K154" s="3">
        <f t="shared" si="4"/>
        <v>0</v>
      </c>
      <c r="M154" s="3">
        <f>IFERROR(VLOOKUP($F154,'Event Structure'!$B$15:$G$29,4,FALSE)/1.1,0)</f>
        <v>0</v>
      </c>
      <c r="N154" s="3">
        <f>IFERROR(VLOOKUP($F154,'Event Structure'!$B$15:$G$29,5,FALSE),0)</f>
        <v>0</v>
      </c>
      <c r="O154" s="3">
        <f t="shared" si="5"/>
        <v>0</v>
      </c>
    </row>
    <row r="155" spans="1:15" x14ac:dyDescent="0.3">
      <c r="A155" t="str">
        <f>CONCATENATE('Event Structure'!$H$11," M",ROW($B155)-ROW($B$6)+1)</f>
        <v xml:space="preserve"> M150</v>
      </c>
      <c r="B155" s="1"/>
      <c r="C155" s="1"/>
      <c r="D155" s="112"/>
      <c r="E155" s="12"/>
      <c r="F155" s="8"/>
      <c r="G155" s="8"/>
      <c r="H155" s="8"/>
      <c r="I155" s="3">
        <f>IFERROR(VLOOKUP($F155,'Event Structure'!$B$15:$G$29,6,FALSE),0)-IFERROR(VLOOKUP($G155,'Event Structure'!$B$33:$G$38,6,FALSE),0)+IFERROR(VLOOKUP($H155,'Event Structure'!$B$42:$G$46,6,FALSE),0)+IFERROR(VLOOKUP(#REF!,'Event Structure'!$B$42:$G$46,6,FALSE),0)</f>
        <v>0</v>
      </c>
      <c r="J155" s="7"/>
      <c r="K155" s="3">
        <f t="shared" si="4"/>
        <v>0</v>
      </c>
      <c r="M155" s="3">
        <f>IFERROR(VLOOKUP($F155,'Event Structure'!$B$15:$G$29,4,FALSE)/1.1,0)</f>
        <v>0</v>
      </c>
      <c r="N155" s="3">
        <f>IFERROR(VLOOKUP($F155,'Event Structure'!$B$15:$G$29,5,FALSE),0)</f>
        <v>0</v>
      </c>
      <c r="O155" s="3">
        <f t="shared" si="5"/>
        <v>0</v>
      </c>
    </row>
    <row r="156" spans="1:15" x14ac:dyDescent="0.3">
      <c r="A156" t="str">
        <f>CONCATENATE('Event Structure'!$H$11," M",ROW($B156)-ROW($B$6)+1)</f>
        <v xml:space="preserve"> M151</v>
      </c>
      <c r="B156" s="1"/>
      <c r="C156" s="1"/>
      <c r="D156" s="112"/>
      <c r="E156" s="12"/>
      <c r="F156" s="8"/>
      <c r="G156" s="8"/>
      <c r="H156" s="8"/>
      <c r="I156" s="3">
        <f>IFERROR(VLOOKUP($F156,'Event Structure'!$B$15:$G$29,6,FALSE),0)-IFERROR(VLOOKUP($G156,'Event Structure'!$B$33:$G$38,6,FALSE),0)+IFERROR(VLOOKUP($H156,'Event Structure'!$B$42:$G$46,6,FALSE),0)+IFERROR(VLOOKUP(#REF!,'Event Structure'!$B$42:$G$46,6,FALSE),0)</f>
        <v>0</v>
      </c>
      <c r="J156" s="7"/>
      <c r="K156" s="3">
        <f t="shared" si="4"/>
        <v>0</v>
      </c>
      <c r="M156" s="3">
        <f>IFERROR(VLOOKUP($F156,'Event Structure'!$B$15:$G$29,4,FALSE)/1.1,0)</f>
        <v>0</v>
      </c>
      <c r="N156" s="3">
        <f>IFERROR(VLOOKUP($F156,'Event Structure'!$B$15:$G$29,5,FALSE),0)</f>
        <v>0</v>
      </c>
      <c r="O156" s="3">
        <f t="shared" si="5"/>
        <v>0</v>
      </c>
    </row>
    <row r="157" spans="1:15" x14ac:dyDescent="0.3">
      <c r="A157" t="str">
        <f>CONCATENATE('Event Structure'!$H$11," M",ROW($B157)-ROW($B$6)+1)</f>
        <v xml:space="preserve"> M152</v>
      </c>
      <c r="B157" s="1"/>
      <c r="C157" s="1"/>
      <c r="D157" s="112"/>
      <c r="E157" s="12"/>
      <c r="F157" s="8"/>
      <c r="G157" s="8"/>
      <c r="H157" s="8"/>
      <c r="I157" s="3">
        <f>IFERROR(VLOOKUP($F157,'Event Structure'!$B$15:$G$29,6,FALSE),0)-IFERROR(VLOOKUP($G157,'Event Structure'!$B$33:$G$38,6,FALSE),0)+IFERROR(VLOOKUP($H157,'Event Structure'!$B$42:$G$46,6,FALSE),0)+IFERROR(VLOOKUP(#REF!,'Event Structure'!$B$42:$G$46,6,FALSE),0)</f>
        <v>0</v>
      </c>
      <c r="J157" s="7"/>
      <c r="K157" s="3">
        <f t="shared" si="4"/>
        <v>0</v>
      </c>
      <c r="M157" s="3">
        <f>IFERROR(VLOOKUP($F157,'Event Structure'!$B$15:$G$29,4,FALSE)/1.1,0)</f>
        <v>0</v>
      </c>
      <c r="N157" s="3">
        <f>IFERROR(VLOOKUP($F157,'Event Structure'!$B$15:$G$29,5,FALSE),0)</f>
        <v>0</v>
      </c>
      <c r="O157" s="3">
        <f t="shared" si="5"/>
        <v>0</v>
      </c>
    </row>
    <row r="158" spans="1:15" x14ac:dyDescent="0.3">
      <c r="A158" t="str">
        <f>CONCATENATE('Event Structure'!$H$11," M",ROW($B158)-ROW($B$6)+1)</f>
        <v xml:space="preserve"> M153</v>
      </c>
      <c r="B158" s="1"/>
      <c r="C158" s="1"/>
      <c r="D158" s="112"/>
      <c r="E158" s="12"/>
      <c r="F158" s="8"/>
      <c r="G158" s="8"/>
      <c r="H158" s="8"/>
      <c r="I158" s="3">
        <f>IFERROR(VLOOKUP($F158,'Event Structure'!$B$15:$G$29,6,FALSE),0)-IFERROR(VLOOKUP($G158,'Event Structure'!$B$33:$G$38,6,FALSE),0)+IFERROR(VLOOKUP($H158,'Event Structure'!$B$42:$G$46,6,FALSE),0)+IFERROR(VLOOKUP(#REF!,'Event Structure'!$B$42:$G$46,6,FALSE),0)</f>
        <v>0</v>
      </c>
      <c r="J158" s="7"/>
      <c r="K158" s="3">
        <f t="shared" si="4"/>
        <v>0</v>
      </c>
      <c r="M158" s="3">
        <f>IFERROR(VLOOKUP($F158,'Event Structure'!$B$15:$G$29,4,FALSE)/1.1,0)</f>
        <v>0</v>
      </c>
      <c r="N158" s="3">
        <f>IFERROR(VLOOKUP($F158,'Event Structure'!$B$15:$G$29,5,FALSE),0)</f>
        <v>0</v>
      </c>
      <c r="O158" s="3">
        <f t="shared" si="5"/>
        <v>0</v>
      </c>
    </row>
    <row r="159" spans="1:15" x14ac:dyDescent="0.3">
      <c r="A159" t="str">
        <f>CONCATENATE('Event Structure'!$H$11," M",ROW($B159)-ROW($B$6)+1)</f>
        <v xml:space="preserve"> M154</v>
      </c>
      <c r="B159" s="1"/>
      <c r="C159" s="1"/>
      <c r="D159" s="112"/>
      <c r="E159" s="12"/>
      <c r="F159" s="8"/>
      <c r="G159" s="8"/>
      <c r="H159" s="8"/>
      <c r="I159" s="3">
        <f>IFERROR(VLOOKUP($F159,'Event Structure'!$B$15:$G$29,6,FALSE),0)-IFERROR(VLOOKUP($G159,'Event Structure'!$B$33:$G$38,6,FALSE),0)+IFERROR(VLOOKUP($H159,'Event Structure'!$B$42:$G$46,6,FALSE),0)+IFERROR(VLOOKUP(#REF!,'Event Structure'!$B$42:$G$46,6,FALSE),0)</f>
        <v>0</v>
      </c>
      <c r="J159" s="7"/>
      <c r="K159" s="3">
        <f t="shared" si="4"/>
        <v>0</v>
      </c>
      <c r="M159" s="3">
        <f>IFERROR(VLOOKUP($F159,'Event Structure'!$B$15:$G$29,4,FALSE)/1.1,0)</f>
        <v>0</v>
      </c>
      <c r="N159" s="3">
        <f>IFERROR(VLOOKUP($F159,'Event Structure'!$B$15:$G$29,5,FALSE),0)</f>
        <v>0</v>
      </c>
      <c r="O159" s="3">
        <f t="shared" si="5"/>
        <v>0</v>
      </c>
    </row>
    <row r="160" spans="1:15" x14ac:dyDescent="0.3">
      <c r="A160" t="str">
        <f>CONCATENATE('Event Structure'!$H$11," M",ROW($B160)-ROW($B$6)+1)</f>
        <v xml:space="preserve"> M155</v>
      </c>
      <c r="B160" s="1"/>
      <c r="C160" s="1"/>
      <c r="D160" s="112"/>
      <c r="E160" s="12"/>
      <c r="F160" s="8"/>
      <c r="G160" s="8"/>
      <c r="H160" s="8"/>
      <c r="I160" s="3">
        <f>IFERROR(VLOOKUP($F160,'Event Structure'!$B$15:$G$29,6,FALSE),0)-IFERROR(VLOOKUP($G160,'Event Structure'!$B$33:$G$38,6,FALSE),0)+IFERROR(VLOOKUP($H160,'Event Structure'!$B$42:$G$46,6,FALSE),0)+IFERROR(VLOOKUP(#REF!,'Event Structure'!$B$42:$G$46,6,FALSE),0)</f>
        <v>0</v>
      </c>
      <c r="J160" s="7"/>
      <c r="K160" s="3">
        <f t="shared" si="4"/>
        <v>0</v>
      </c>
      <c r="M160" s="3">
        <f>IFERROR(VLOOKUP($F160,'Event Structure'!$B$15:$G$29,4,FALSE)/1.1,0)</f>
        <v>0</v>
      </c>
      <c r="N160" s="3">
        <f>IFERROR(VLOOKUP($F160,'Event Structure'!$B$15:$G$29,5,FALSE),0)</f>
        <v>0</v>
      </c>
      <c r="O160" s="3">
        <f t="shared" si="5"/>
        <v>0</v>
      </c>
    </row>
    <row r="161" spans="1:15" x14ac:dyDescent="0.3">
      <c r="A161" t="str">
        <f>CONCATENATE('Event Structure'!$H$11," M",ROW($B161)-ROW($B$6)+1)</f>
        <v xml:space="preserve"> M156</v>
      </c>
      <c r="B161" s="1"/>
      <c r="C161" s="1"/>
      <c r="D161" s="112"/>
      <c r="E161" s="12"/>
      <c r="F161" s="8"/>
      <c r="G161" s="8"/>
      <c r="H161" s="8"/>
      <c r="I161" s="3">
        <f>IFERROR(VLOOKUP($F161,'Event Structure'!$B$15:$G$29,6,FALSE),0)-IFERROR(VLOOKUP($G161,'Event Structure'!$B$33:$G$38,6,FALSE),0)+IFERROR(VLOOKUP($H161,'Event Structure'!$B$42:$G$46,6,FALSE),0)+IFERROR(VLOOKUP(#REF!,'Event Structure'!$B$42:$G$46,6,FALSE),0)</f>
        <v>0</v>
      </c>
      <c r="J161" s="7"/>
      <c r="K161" s="3">
        <f t="shared" si="4"/>
        <v>0</v>
      </c>
      <c r="M161" s="3">
        <f>IFERROR(VLOOKUP($F161,'Event Structure'!$B$15:$G$29,4,FALSE)/1.1,0)</f>
        <v>0</v>
      </c>
      <c r="N161" s="3">
        <f>IFERROR(VLOOKUP($F161,'Event Structure'!$B$15:$G$29,5,FALSE),0)</f>
        <v>0</v>
      </c>
      <c r="O161" s="3">
        <f t="shared" si="5"/>
        <v>0</v>
      </c>
    </row>
    <row r="162" spans="1:15" x14ac:dyDescent="0.3">
      <c r="A162" t="str">
        <f>CONCATENATE('Event Structure'!$H$11," M",ROW($B162)-ROW($B$6)+1)</f>
        <v xml:space="preserve"> M157</v>
      </c>
      <c r="B162" s="1"/>
      <c r="C162" s="1"/>
      <c r="D162" s="112"/>
      <c r="E162" s="12"/>
      <c r="F162" s="8"/>
      <c r="G162" s="8"/>
      <c r="H162" s="8"/>
      <c r="I162" s="3">
        <f>IFERROR(VLOOKUP($F162,'Event Structure'!$B$15:$G$29,6,FALSE),0)-IFERROR(VLOOKUP($G162,'Event Structure'!$B$33:$G$38,6,FALSE),0)+IFERROR(VLOOKUP($H162,'Event Structure'!$B$42:$G$46,6,FALSE),0)+IFERROR(VLOOKUP(#REF!,'Event Structure'!$B$42:$G$46,6,FALSE),0)</f>
        <v>0</v>
      </c>
      <c r="J162" s="7"/>
      <c r="K162" s="3">
        <f t="shared" si="4"/>
        <v>0</v>
      </c>
      <c r="M162" s="3">
        <f>IFERROR(VLOOKUP($F162,'Event Structure'!$B$15:$G$29,4,FALSE)/1.1,0)</f>
        <v>0</v>
      </c>
      <c r="N162" s="3">
        <f>IFERROR(VLOOKUP($F162,'Event Structure'!$B$15:$G$29,5,FALSE),0)</f>
        <v>0</v>
      </c>
      <c r="O162" s="3">
        <f t="shared" si="5"/>
        <v>0</v>
      </c>
    </row>
    <row r="163" spans="1:15" x14ac:dyDescent="0.3">
      <c r="A163" t="str">
        <f>CONCATENATE('Event Structure'!$H$11," M",ROW($B163)-ROW($B$6)+1)</f>
        <v xml:space="preserve"> M158</v>
      </c>
      <c r="B163" s="1"/>
      <c r="C163" s="1"/>
      <c r="D163" s="112"/>
      <c r="E163" s="12"/>
      <c r="F163" s="8"/>
      <c r="G163" s="8"/>
      <c r="H163" s="8"/>
      <c r="I163" s="3">
        <f>IFERROR(VLOOKUP($F163,'Event Structure'!$B$15:$G$29,6,FALSE),0)-IFERROR(VLOOKUP($G163,'Event Structure'!$B$33:$G$38,6,FALSE),0)+IFERROR(VLOOKUP($H163,'Event Structure'!$B$42:$G$46,6,FALSE),0)+IFERROR(VLOOKUP(#REF!,'Event Structure'!$B$42:$G$46,6,FALSE),0)</f>
        <v>0</v>
      </c>
      <c r="J163" s="7"/>
      <c r="K163" s="3">
        <f t="shared" si="4"/>
        <v>0</v>
      </c>
      <c r="M163" s="3">
        <f>IFERROR(VLOOKUP($F163,'Event Structure'!$B$15:$G$29,4,FALSE)/1.1,0)</f>
        <v>0</v>
      </c>
      <c r="N163" s="3">
        <f>IFERROR(VLOOKUP($F163,'Event Structure'!$B$15:$G$29,5,FALSE),0)</f>
        <v>0</v>
      </c>
      <c r="O163" s="3">
        <f t="shared" si="5"/>
        <v>0</v>
      </c>
    </row>
    <row r="164" spans="1:15" x14ac:dyDescent="0.3">
      <c r="A164" t="str">
        <f>CONCATENATE('Event Structure'!$H$11," M",ROW($B164)-ROW($B$6)+1)</f>
        <v xml:space="preserve"> M159</v>
      </c>
      <c r="B164" s="1"/>
      <c r="C164" s="1"/>
      <c r="D164" s="112"/>
      <c r="E164" s="12"/>
      <c r="F164" s="8"/>
      <c r="G164" s="8"/>
      <c r="H164" s="8"/>
      <c r="I164" s="3">
        <f>IFERROR(VLOOKUP($F164,'Event Structure'!$B$15:$G$29,6,FALSE),0)-IFERROR(VLOOKUP($G164,'Event Structure'!$B$33:$G$38,6,FALSE),0)+IFERROR(VLOOKUP($H164,'Event Structure'!$B$42:$G$46,6,FALSE),0)+IFERROR(VLOOKUP(#REF!,'Event Structure'!$B$42:$G$46,6,FALSE),0)</f>
        <v>0</v>
      </c>
      <c r="J164" s="7"/>
      <c r="K164" s="3">
        <f t="shared" si="4"/>
        <v>0</v>
      </c>
      <c r="M164" s="3">
        <f>IFERROR(VLOOKUP($F164,'Event Structure'!$B$15:$G$29,4,FALSE)/1.1,0)</f>
        <v>0</v>
      </c>
      <c r="N164" s="3">
        <f>IFERROR(VLOOKUP($F164,'Event Structure'!$B$15:$G$29,5,FALSE),0)</f>
        <v>0</v>
      </c>
      <c r="O164" s="3">
        <f t="shared" si="5"/>
        <v>0</v>
      </c>
    </row>
    <row r="165" spans="1:15" x14ac:dyDescent="0.3">
      <c r="A165" t="str">
        <f>CONCATENATE('Event Structure'!$H$11," M",ROW($B165)-ROW($B$6)+1)</f>
        <v xml:space="preserve"> M160</v>
      </c>
      <c r="B165" s="1"/>
      <c r="C165" s="1"/>
      <c r="D165" s="112"/>
      <c r="E165" s="12"/>
      <c r="F165" s="8"/>
      <c r="G165" s="8"/>
      <c r="H165" s="8"/>
      <c r="I165" s="3">
        <f>IFERROR(VLOOKUP($F165,'Event Structure'!$B$15:$G$29,6,FALSE),0)-IFERROR(VLOOKUP($G165,'Event Structure'!$B$33:$G$38,6,FALSE),0)+IFERROR(VLOOKUP($H165,'Event Structure'!$B$42:$G$46,6,FALSE),0)+IFERROR(VLOOKUP(#REF!,'Event Structure'!$B$42:$G$46,6,FALSE),0)</f>
        <v>0</v>
      </c>
      <c r="J165" s="7"/>
      <c r="K165" s="3">
        <f t="shared" si="4"/>
        <v>0</v>
      </c>
      <c r="M165" s="3">
        <f>IFERROR(VLOOKUP($F165,'Event Structure'!$B$15:$G$29,4,FALSE)/1.1,0)</f>
        <v>0</v>
      </c>
      <c r="N165" s="3">
        <f>IFERROR(VLOOKUP($F165,'Event Structure'!$B$15:$G$29,5,FALSE),0)</f>
        <v>0</v>
      </c>
      <c r="O165" s="3">
        <f t="shared" si="5"/>
        <v>0</v>
      </c>
    </row>
    <row r="166" spans="1:15" x14ac:dyDescent="0.3">
      <c r="A166" t="str">
        <f>CONCATENATE('Event Structure'!$H$11," M",ROW($B166)-ROW($B$6)+1)</f>
        <v xml:space="preserve"> M161</v>
      </c>
      <c r="B166" s="1"/>
      <c r="C166" s="1"/>
      <c r="D166" s="112"/>
      <c r="E166" s="12"/>
      <c r="F166" s="8"/>
      <c r="G166" s="8"/>
      <c r="H166" s="8"/>
      <c r="I166" s="3">
        <f>IFERROR(VLOOKUP($F166,'Event Structure'!$B$15:$G$29,6,FALSE),0)-IFERROR(VLOOKUP($G166,'Event Structure'!$B$33:$G$38,6,FALSE),0)+IFERROR(VLOOKUP($H166,'Event Structure'!$B$42:$G$46,6,FALSE),0)+IFERROR(VLOOKUP(#REF!,'Event Structure'!$B$42:$G$46,6,FALSE),0)</f>
        <v>0</v>
      </c>
      <c r="J166" s="7"/>
      <c r="K166" s="3">
        <f t="shared" si="4"/>
        <v>0</v>
      </c>
      <c r="M166" s="3">
        <f>IFERROR(VLOOKUP($F166,'Event Structure'!$B$15:$G$29,4,FALSE)/1.1,0)</f>
        <v>0</v>
      </c>
      <c r="N166" s="3">
        <f>IFERROR(VLOOKUP($F166,'Event Structure'!$B$15:$G$29,5,FALSE),0)</f>
        <v>0</v>
      </c>
      <c r="O166" s="3">
        <f t="shared" si="5"/>
        <v>0</v>
      </c>
    </row>
    <row r="167" spans="1:15" x14ac:dyDescent="0.3">
      <c r="A167" t="str">
        <f>CONCATENATE('Event Structure'!$H$11," M",ROW($B167)-ROW($B$6)+1)</f>
        <v xml:space="preserve"> M162</v>
      </c>
      <c r="B167" s="1"/>
      <c r="C167" s="1"/>
      <c r="D167" s="112"/>
      <c r="E167" s="12"/>
      <c r="F167" s="8"/>
      <c r="G167" s="8"/>
      <c r="H167" s="8"/>
      <c r="I167" s="3">
        <f>IFERROR(VLOOKUP($F167,'Event Structure'!$B$15:$G$29,6,FALSE),0)-IFERROR(VLOOKUP($G167,'Event Structure'!$B$33:$G$38,6,FALSE),0)+IFERROR(VLOOKUP($H167,'Event Structure'!$B$42:$G$46,6,FALSE),0)+IFERROR(VLOOKUP(#REF!,'Event Structure'!$B$42:$G$46,6,FALSE),0)</f>
        <v>0</v>
      </c>
      <c r="J167" s="7"/>
      <c r="K167" s="3">
        <f t="shared" si="4"/>
        <v>0</v>
      </c>
      <c r="M167" s="3">
        <f>IFERROR(VLOOKUP($F167,'Event Structure'!$B$15:$G$29,4,FALSE)/1.1,0)</f>
        <v>0</v>
      </c>
      <c r="N167" s="3">
        <f>IFERROR(VLOOKUP($F167,'Event Structure'!$B$15:$G$29,5,FALSE),0)</f>
        <v>0</v>
      </c>
      <c r="O167" s="3">
        <f t="shared" si="5"/>
        <v>0</v>
      </c>
    </row>
    <row r="168" spans="1:15" x14ac:dyDescent="0.3">
      <c r="A168" t="str">
        <f>CONCATENATE('Event Structure'!$H$11," M",ROW($B168)-ROW($B$6)+1)</f>
        <v xml:space="preserve"> M163</v>
      </c>
      <c r="B168" s="1"/>
      <c r="C168" s="1"/>
      <c r="D168" s="112"/>
      <c r="E168" s="12"/>
      <c r="F168" s="8"/>
      <c r="G168" s="8"/>
      <c r="H168" s="8"/>
      <c r="I168" s="3">
        <f>IFERROR(VLOOKUP($F168,'Event Structure'!$B$15:$G$29,6,FALSE),0)-IFERROR(VLOOKUP($G168,'Event Structure'!$B$33:$G$38,6,FALSE),0)+IFERROR(VLOOKUP($H168,'Event Structure'!$B$42:$G$46,6,FALSE),0)+IFERROR(VLOOKUP(#REF!,'Event Structure'!$B$42:$G$46,6,FALSE),0)</f>
        <v>0</v>
      </c>
      <c r="J168" s="7"/>
      <c r="K168" s="3">
        <f t="shared" si="4"/>
        <v>0</v>
      </c>
      <c r="M168" s="3">
        <f>IFERROR(VLOOKUP($F168,'Event Structure'!$B$15:$G$29,4,FALSE)/1.1,0)</f>
        <v>0</v>
      </c>
      <c r="N168" s="3">
        <f>IFERROR(VLOOKUP($F168,'Event Structure'!$B$15:$G$29,5,FALSE),0)</f>
        <v>0</v>
      </c>
      <c r="O168" s="3">
        <f t="shared" si="5"/>
        <v>0</v>
      </c>
    </row>
    <row r="169" spans="1:15" x14ac:dyDescent="0.3">
      <c r="A169" t="str">
        <f>CONCATENATE('Event Structure'!$H$11," M",ROW($B169)-ROW($B$6)+1)</f>
        <v xml:space="preserve"> M164</v>
      </c>
      <c r="B169" s="1"/>
      <c r="C169" s="1"/>
      <c r="D169" s="112"/>
      <c r="E169" s="12"/>
      <c r="F169" s="8"/>
      <c r="G169" s="8"/>
      <c r="H169" s="8"/>
      <c r="I169" s="3">
        <f>IFERROR(VLOOKUP($F169,'Event Structure'!$B$15:$G$29,6,FALSE),0)-IFERROR(VLOOKUP($G169,'Event Structure'!$B$33:$G$38,6,FALSE),0)+IFERROR(VLOOKUP($H169,'Event Structure'!$B$42:$G$46,6,FALSE),0)+IFERROR(VLOOKUP(#REF!,'Event Structure'!$B$42:$G$46,6,FALSE),0)</f>
        <v>0</v>
      </c>
      <c r="J169" s="7"/>
      <c r="K169" s="3">
        <f t="shared" si="4"/>
        <v>0</v>
      </c>
      <c r="M169" s="3">
        <f>IFERROR(VLOOKUP($F169,'Event Structure'!$B$15:$G$29,4,FALSE)/1.1,0)</f>
        <v>0</v>
      </c>
      <c r="N169" s="3">
        <f>IFERROR(VLOOKUP($F169,'Event Structure'!$B$15:$G$29,5,FALSE),0)</f>
        <v>0</v>
      </c>
      <c r="O169" s="3">
        <f t="shared" si="5"/>
        <v>0</v>
      </c>
    </row>
    <row r="170" spans="1:15" x14ac:dyDescent="0.3">
      <c r="A170" t="str">
        <f>CONCATENATE('Event Structure'!$H$11," M",ROW($B170)-ROW($B$6)+1)</f>
        <v xml:space="preserve"> M165</v>
      </c>
      <c r="B170" s="1"/>
      <c r="C170" s="1"/>
      <c r="D170" s="112"/>
      <c r="E170" s="12"/>
      <c r="F170" s="8"/>
      <c r="G170" s="8"/>
      <c r="H170" s="8"/>
      <c r="I170" s="3">
        <f>IFERROR(VLOOKUP($F170,'Event Structure'!$B$15:$G$29,6,FALSE),0)-IFERROR(VLOOKUP($G170,'Event Structure'!$B$33:$G$38,6,FALSE),0)+IFERROR(VLOOKUP($H170,'Event Structure'!$B$42:$G$46,6,FALSE),0)+IFERROR(VLOOKUP(#REF!,'Event Structure'!$B$42:$G$46,6,FALSE),0)</f>
        <v>0</v>
      </c>
      <c r="J170" s="7"/>
      <c r="K170" s="3">
        <f t="shared" si="4"/>
        <v>0</v>
      </c>
      <c r="M170" s="3">
        <f>IFERROR(VLOOKUP($F170,'Event Structure'!$B$15:$G$29,4,FALSE)/1.1,0)</f>
        <v>0</v>
      </c>
      <c r="N170" s="3">
        <f>IFERROR(VLOOKUP($F170,'Event Structure'!$B$15:$G$29,5,FALSE),0)</f>
        <v>0</v>
      </c>
      <c r="O170" s="3">
        <f t="shared" si="5"/>
        <v>0</v>
      </c>
    </row>
    <row r="171" spans="1:15" x14ac:dyDescent="0.3">
      <c r="A171" t="str">
        <f>CONCATENATE('Event Structure'!$H$11," M",ROW($B171)-ROW($B$6)+1)</f>
        <v xml:space="preserve"> M166</v>
      </c>
      <c r="B171" s="1"/>
      <c r="C171" s="1"/>
      <c r="D171" s="112"/>
      <c r="E171" s="12"/>
      <c r="F171" s="8"/>
      <c r="G171" s="8"/>
      <c r="H171" s="8"/>
      <c r="I171" s="3">
        <f>IFERROR(VLOOKUP($F171,'Event Structure'!$B$15:$G$29,6,FALSE),0)-IFERROR(VLOOKUP($G171,'Event Structure'!$B$33:$G$38,6,FALSE),0)+IFERROR(VLOOKUP($H171,'Event Structure'!$B$42:$G$46,6,FALSE),0)+IFERROR(VLOOKUP(#REF!,'Event Structure'!$B$42:$G$46,6,FALSE),0)</f>
        <v>0</v>
      </c>
      <c r="J171" s="7"/>
      <c r="K171" s="3">
        <f t="shared" si="4"/>
        <v>0</v>
      </c>
      <c r="M171" s="3">
        <f>IFERROR(VLOOKUP($F171,'Event Structure'!$B$15:$G$29,4,FALSE)/1.1,0)</f>
        <v>0</v>
      </c>
      <c r="N171" s="3">
        <f>IFERROR(VLOOKUP($F171,'Event Structure'!$B$15:$G$29,5,FALSE),0)</f>
        <v>0</v>
      </c>
      <c r="O171" s="3">
        <f t="shared" si="5"/>
        <v>0</v>
      </c>
    </row>
    <row r="172" spans="1:15" x14ac:dyDescent="0.3">
      <c r="A172" t="str">
        <f>CONCATENATE('Event Structure'!$H$11," M",ROW($B172)-ROW($B$6)+1)</f>
        <v xml:space="preserve"> M167</v>
      </c>
      <c r="B172" s="1"/>
      <c r="C172" s="1"/>
      <c r="D172" s="112"/>
      <c r="E172" s="12"/>
      <c r="F172" s="8"/>
      <c r="G172" s="8"/>
      <c r="H172" s="8"/>
      <c r="I172" s="3">
        <f>IFERROR(VLOOKUP($F172,'Event Structure'!$B$15:$G$29,6,FALSE),0)-IFERROR(VLOOKUP($G172,'Event Structure'!$B$33:$G$38,6,FALSE),0)+IFERROR(VLOOKUP($H172,'Event Structure'!$B$42:$G$46,6,FALSE),0)+IFERROR(VLOOKUP(#REF!,'Event Structure'!$B$42:$G$46,6,FALSE),0)</f>
        <v>0</v>
      </c>
      <c r="J172" s="7"/>
      <c r="K172" s="3">
        <f t="shared" si="4"/>
        <v>0</v>
      </c>
      <c r="M172" s="3">
        <f>IFERROR(VLOOKUP($F172,'Event Structure'!$B$15:$G$29,4,FALSE)/1.1,0)</f>
        <v>0</v>
      </c>
      <c r="N172" s="3">
        <f>IFERROR(VLOOKUP($F172,'Event Structure'!$B$15:$G$29,5,FALSE),0)</f>
        <v>0</v>
      </c>
      <c r="O172" s="3">
        <f t="shared" si="5"/>
        <v>0</v>
      </c>
    </row>
    <row r="173" spans="1:15" x14ac:dyDescent="0.3">
      <c r="A173" t="str">
        <f>CONCATENATE('Event Structure'!$H$11," M",ROW($B173)-ROW($B$6)+1)</f>
        <v xml:space="preserve"> M168</v>
      </c>
      <c r="B173" s="1"/>
      <c r="C173" s="1"/>
      <c r="D173" s="112"/>
      <c r="E173" s="12"/>
      <c r="F173" s="8"/>
      <c r="G173" s="8"/>
      <c r="H173" s="8"/>
      <c r="I173" s="3">
        <f>IFERROR(VLOOKUP($F173,'Event Structure'!$B$15:$G$29,6,FALSE),0)-IFERROR(VLOOKUP($G173,'Event Structure'!$B$33:$G$38,6,FALSE),0)+IFERROR(VLOOKUP($H173,'Event Structure'!$B$42:$G$46,6,FALSE),0)+IFERROR(VLOOKUP(#REF!,'Event Structure'!$B$42:$G$46,6,FALSE),0)</f>
        <v>0</v>
      </c>
      <c r="J173" s="7"/>
      <c r="K173" s="3">
        <f t="shared" si="4"/>
        <v>0</v>
      </c>
      <c r="M173" s="3">
        <f>IFERROR(VLOOKUP($F173,'Event Structure'!$B$15:$G$29,4,FALSE)/1.1,0)</f>
        <v>0</v>
      </c>
      <c r="N173" s="3">
        <f>IFERROR(VLOOKUP($F173,'Event Structure'!$B$15:$G$29,5,FALSE),0)</f>
        <v>0</v>
      </c>
      <c r="O173" s="3">
        <f t="shared" si="5"/>
        <v>0</v>
      </c>
    </row>
    <row r="174" spans="1:15" x14ac:dyDescent="0.3">
      <c r="A174" t="str">
        <f>CONCATENATE('Event Structure'!$H$11," M",ROW($B174)-ROW($B$6)+1)</f>
        <v xml:space="preserve"> M169</v>
      </c>
      <c r="B174" s="1"/>
      <c r="C174" s="1"/>
      <c r="D174" s="112"/>
      <c r="E174" s="12"/>
      <c r="F174" s="8"/>
      <c r="G174" s="8"/>
      <c r="H174" s="8"/>
      <c r="I174" s="3">
        <f>IFERROR(VLOOKUP($F174,'Event Structure'!$B$15:$G$29,6,FALSE),0)-IFERROR(VLOOKUP($G174,'Event Structure'!$B$33:$G$38,6,FALSE),0)+IFERROR(VLOOKUP($H174,'Event Structure'!$B$42:$G$46,6,FALSE),0)+IFERROR(VLOOKUP(#REF!,'Event Structure'!$B$42:$G$46,6,FALSE),0)</f>
        <v>0</v>
      </c>
      <c r="J174" s="7"/>
      <c r="K174" s="3">
        <f t="shared" si="4"/>
        <v>0</v>
      </c>
      <c r="M174" s="3">
        <f>IFERROR(VLOOKUP($F174,'Event Structure'!$B$15:$G$29,4,FALSE)/1.1,0)</f>
        <v>0</v>
      </c>
      <c r="N174" s="3">
        <f>IFERROR(VLOOKUP($F174,'Event Structure'!$B$15:$G$29,5,FALSE),0)</f>
        <v>0</v>
      </c>
      <c r="O174" s="3">
        <f t="shared" si="5"/>
        <v>0</v>
      </c>
    </row>
    <row r="175" spans="1:15" x14ac:dyDescent="0.3">
      <c r="A175" t="str">
        <f>CONCATENATE('Event Structure'!$H$11," M",ROW($B175)-ROW($B$6)+1)</f>
        <v xml:space="preserve"> M170</v>
      </c>
      <c r="B175" s="1"/>
      <c r="C175" s="1"/>
      <c r="D175" s="112"/>
      <c r="E175" s="12"/>
      <c r="F175" s="8"/>
      <c r="G175" s="8"/>
      <c r="H175" s="8"/>
      <c r="I175" s="3">
        <f>IFERROR(VLOOKUP($F175,'Event Structure'!$B$15:$G$29,6,FALSE),0)-IFERROR(VLOOKUP($G175,'Event Structure'!$B$33:$G$38,6,FALSE),0)+IFERROR(VLOOKUP($H175,'Event Structure'!$B$42:$G$46,6,FALSE),0)+IFERROR(VLOOKUP(#REF!,'Event Structure'!$B$42:$G$46,6,FALSE),0)</f>
        <v>0</v>
      </c>
      <c r="J175" s="7"/>
      <c r="K175" s="3">
        <f t="shared" si="4"/>
        <v>0</v>
      </c>
      <c r="M175" s="3">
        <f>IFERROR(VLOOKUP($F175,'Event Structure'!$B$15:$G$29,4,FALSE)/1.1,0)</f>
        <v>0</v>
      </c>
      <c r="N175" s="3">
        <f>IFERROR(VLOOKUP($F175,'Event Structure'!$B$15:$G$29,5,FALSE),0)</f>
        <v>0</v>
      </c>
      <c r="O175" s="3">
        <f t="shared" si="5"/>
        <v>0</v>
      </c>
    </row>
    <row r="176" spans="1:15" x14ac:dyDescent="0.3">
      <c r="A176" t="str">
        <f>CONCATENATE('Event Structure'!$H$11," M",ROW($B176)-ROW($B$6)+1)</f>
        <v xml:space="preserve"> M171</v>
      </c>
      <c r="B176" s="1"/>
      <c r="C176" s="1"/>
      <c r="D176" s="112"/>
      <c r="E176" s="12"/>
      <c r="F176" s="8"/>
      <c r="G176" s="8"/>
      <c r="H176" s="8"/>
      <c r="I176" s="3">
        <f>IFERROR(VLOOKUP($F176,'Event Structure'!$B$15:$G$29,6,FALSE),0)-IFERROR(VLOOKUP($G176,'Event Structure'!$B$33:$G$38,6,FALSE),0)+IFERROR(VLOOKUP($H176,'Event Structure'!$B$42:$G$46,6,FALSE),0)+IFERROR(VLOOKUP(#REF!,'Event Structure'!$B$42:$G$46,6,FALSE),0)</f>
        <v>0</v>
      </c>
      <c r="J176" s="7"/>
      <c r="K176" s="3">
        <f t="shared" si="4"/>
        <v>0</v>
      </c>
      <c r="M176" s="3">
        <f>IFERROR(VLOOKUP($F176,'Event Structure'!$B$15:$G$29,4,FALSE)/1.1,0)</f>
        <v>0</v>
      </c>
      <c r="N176" s="3">
        <f>IFERROR(VLOOKUP($F176,'Event Structure'!$B$15:$G$29,5,FALSE),0)</f>
        <v>0</v>
      </c>
      <c r="O176" s="3">
        <f t="shared" si="5"/>
        <v>0</v>
      </c>
    </row>
    <row r="177" spans="1:15" x14ac:dyDescent="0.3">
      <c r="A177" t="str">
        <f>CONCATENATE('Event Structure'!$H$11," M",ROW($B177)-ROW($B$6)+1)</f>
        <v xml:space="preserve"> M172</v>
      </c>
      <c r="B177" s="1"/>
      <c r="C177" s="1"/>
      <c r="D177" s="112"/>
      <c r="E177" s="12"/>
      <c r="F177" s="8"/>
      <c r="G177" s="8"/>
      <c r="H177" s="8"/>
      <c r="I177" s="3">
        <f>IFERROR(VLOOKUP($F177,'Event Structure'!$B$15:$G$29,6,FALSE),0)-IFERROR(VLOOKUP($G177,'Event Structure'!$B$33:$G$38,6,FALSE),0)+IFERROR(VLOOKUP($H177,'Event Structure'!$B$42:$G$46,6,FALSE),0)+IFERROR(VLOOKUP(#REF!,'Event Structure'!$B$42:$G$46,6,FALSE),0)</f>
        <v>0</v>
      </c>
      <c r="J177" s="7"/>
      <c r="K177" s="3">
        <f t="shared" si="4"/>
        <v>0</v>
      </c>
      <c r="M177" s="3">
        <f>IFERROR(VLOOKUP($F177,'Event Structure'!$B$15:$G$29,4,FALSE)/1.1,0)</f>
        <v>0</v>
      </c>
      <c r="N177" s="3">
        <f>IFERROR(VLOOKUP($F177,'Event Structure'!$B$15:$G$29,5,FALSE),0)</f>
        <v>0</v>
      </c>
      <c r="O177" s="3">
        <f t="shared" si="5"/>
        <v>0</v>
      </c>
    </row>
    <row r="178" spans="1:15" x14ac:dyDescent="0.3">
      <c r="A178" t="str">
        <f>CONCATENATE('Event Structure'!$H$11," M",ROW($B178)-ROW($B$6)+1)</f>
        <v xml:space="preserve"> M173</v>
      </c>
      <c r="B178" s="1"/>
      <c r="C178" s="1"/>
      <c r="D178" s="112"/>
      <c r="E178" s="12"/>
      <c r="F178" s="8"/>
      <c r="G178" s="8"/>
      <c r="H178" s="8"/>
      <c r="I178" s="3">
        <f>IFERROR(VLOOKUP($F178,'Event Structure'!$B$15:$G$29,6,FALSE),0)-IFERROR(VLOOKUP($G178,'Event Structure'!$B$33:$G$38,6,FALSE),0)+IFERROR(VLOOKUP($H178,'Event Structure'!$B$42:$G$46,6,FALSE),0)+IFERROR(VLOOKUP(#REF!,'Event Structure'!$B$42:$G$46,6,FALSE),0)</f>
        <v>0</v>
      </c>
      <c r="J178" s="7"/>
      <c r="K178" s="3">
        <f t="shared" si="4"/>
        <v>0</v>
      </c>
      <c r="M178" s="3">
        <f>IFERROR(VLOOKUP($F178,'Event Structure'!$B$15:$G$29,4,FALSE)/1.1,0)</f>
        <v>0</v>
      </c>
      <c r="N178" s="3">
        <f>IFERROR(VLOOKUP($F178,'Event Structure'!$B$15:$G$29,5,FALSE),0)</f>
        <v>0</v>
      </c>
      <c r="O178" s="3">
        <f t="shared" si="5"/>
        <v>0</v>
      </c>
    </row>
    <row r="179" spans="1:15" x14ac:dyDescent="0.3">
      <c r="A179" t="str">
        <f>CONCATENATE('Event Structure'!$H$11," M",ROW($B179)-ROW($B$6)+1)</f>
        <v xml:space="preserve"> M174</v>
      </c>
      <c r="B179" s="1"/>
      <c r="C179" s="1"/>
      <c r="D179" s="112"/>
      <c r="E179" s="12"/>
      <c r="F179" s="8"/>
      <c r="G179" s="8"/>
      <c r="H179" s="8"/>
      <c r="I179" s="3">
        <f>IFERROR(VLOOKUP($F179,'Event Structure'!$B$15:$G$29,6,FALSE),0)-IFERROR(VLOOKUP($G179,'Event Structure'!$B$33:$G$38,6,FALSE),0)+IFERROR(VLOOKUP($H179,'Event Structure'!$B$42:$G$46,6,FALSE),0)+IFERROR(VLOOKUP(#REF!,'Event Structure'!$B$42:$G$46,6,FALSE),0)</f>
        <v>0</v>
      </c>
      <c r="J179" s="7"/>
      <c r="K179" s="3">
        <f t="shared" si="4"/>
        <v>0</v>
      </c>
      <c r="M179" s="3">
        <f>IFERROR(VLOOKUP($F179,'Event Structure'!$B$15:$G$29,4,FALSE)/1.1,0)</f>
        <v>0</v>
      </c>
      <c r="N179" s="3">
        <f>IFERROR(VLOOKUP($F179,'Event Structure'!$B$15:$G$29,5,FALSE),0)</f>
        <v>0</v>
      </c>
      <c r="O179" s="3">
        <f t="shared" si="5"/>
        <v>0</v>
      </c>
    </row>
    <row r="180" spans="1:15" x14ac:dyDescent="0.3">
      <c r="A180" t="str">
        <f>CONCATENATE('Event Structure'!$H$11," M",ROW($B180)-ROW($B$6)+1)</f>
        <v xml:space="preserve"> M175</v>
      </c>
      <c r="B180" s="1"/>
      <c r="C180" s="1"/>
      <c r="D180" s="112"/>
      <c r="E180" s="12"/>
      <c r="F180" s="8"/>
      <c r="G180" s="8"/>
      <c r="H180" s="8"/>
      <c r="I180" s="3">
        <f>IFERROR(VLOOKUP($F180,'Event Structure'!$B$15:$G$29,6,FALSE),0)-IFERROR(VLOOKUP($G180,'Event Structure'!$B$33:$G$38,6,FALSE),0)+IFERROR(VLOOKUP($H180,'Event Structure'!$B$42:$G$46,6,FALSE),0)+IFERROR(VLOOKUP(#REF!,'Event Structure'!$B$42:$G$46,6,FALSE),0)</f>
        <v>0</v>
      </c>
      <c r="J180" s="7"/>
      <c r="K180" s="3">
        <f t="shared" si="4"/>
        <v>0</v>
      </c>
      <c r="M180" s="3">
        <f>IFERROR(VLOOKUP($F180,'Event Structure'!$B$15:$G$29,4,FALSE)/1.1,0)</f>
        <v>0</v>
      </c>
      <c r="N180" s="3">
        <f>IFERROR(VLOOKUP($F180,'Event Structure'!$B$15:$G$29,5,FALSE),0)</f>
        <v>0</v>
      </c>
      <c r="O180" s="3">
        <f t="shared" si="5"/>
        <v>0</v>
      </c>
    </row>
    <row r="181" spans="1:15" x14ac:dyDescent="0.3">
      <c r="A181" t="str">
        <f>CONCATENATE('Event Structure'!$H$11," M",ROW($B181)-ROW($B$6)+1)</f>
        <v xml:space="preserve"> M176</v>
      </c>
      <c r="B181" s="1"/>
      <c r="C181" s="1"/>
      <c r="D181" s="112"/>
      <c r="E181" s="12"/>
      <c r="F181" s="8"/>
      <c r="G181" s="8"/>
      <c r="H181" s="8"/>
      <c r="I181" s="3">
        <f>IFERROR(VLOOKUP($F181,'Event Structure'!$B$15:$G$29,6,FALSE),0)-IFERROR(VLOOKUP($G181,'Event Structure'!$B$33:$G$38,6,FALSE),0)+IFERROR(VLOOKUP($H181,'Event Structure'!$B$42:$G$46,6,FALSE),0)+IFERROR(VLOOKUP(#REF!,'Event Structure'!$B$42:$G$46,6,FALSE),0)</f>
        <v>0</v>
      </c>
      <c r="J181" s="7"/>
      <c r="K181" s="3">
        <f t="shared" si="4"/>
        <v>0</v>
      </c>
      <c r="M181" s="3">
        <f>IFERROR(VLOOKUP($F181,'Event Structure'!$B$15:$G$29,4,FALSE)/1.1,0)</f>
        <v>0</v>
      </c>
      <c r="N181" s="3">
        <f>IFERROR(VLOOKUP($F181,'Event Structure'!$B$15:$G$29,5,FALSE),0)</f>
        <v>0</v>
      </c>
      <c r="O181" s="3">
        <f t="shared" si="5"/>
        <v>0</v>
      </c>
    </row>
    <row r="182" spans="1:15" x14ac:dyDescent="0.3">
      <c r="A182" t="str">
        <f>CONCATENATE('Event Structure'!$H$11," M",ROW($B182)-ROW($B$6)+1)</f>
        <v xml:space="preserve"> M177</v>
      </c>
      <c r="B182" s="1"/>
      <c r="C182" s="1"/>
      <c r="D182" s="112"/>
      <c r="E182" s="12"/>
      <c r="F182" s="8"/>
      <c r="G182" s="8"/>
      <c r="H182" s="8"/>
      <c r="I182" s="3">
        <f>IFERROR(VLOOKUP($F182,'Event Structure'!$B$15:$G$29,6,FALSE),0)-IFERROR(VLOOKUP($G182,'Event Structure'!$B$33:$G$38,6,FALSE),0)+IFERROR(VLOOKUP($H182,'Event Structure'!$B$42:$G$46,6,FALSE),0)+IFERROR(VLOOKUP(#REF!,'Event Structure'!$B$42:$G$46,6,FALSE),0)</f>
        <v>0</v>
      </c>
      <c r="J182" s="7"/>
      <c r="K182" s="3">
        <f t="shared" si="4"/>
        <v>0</v>
      </c>
      <c r="M182" s="3">
        <f>IFERROR(VLOOKUP($F182,'Event Structure'!$B$15:$G$29,4,FALSE)/1.1,0)</f>
        <v>0</v>
      </c>
      <c r="N182" s="3">
        <f>IFERROR(VLOOKUP($F182,'Event Structure'!$B$15:$G$29,5,FALSE),0)</f>
        <v>0</v>
      </c>
      <c r="O182" s="3">
        <f t="shared" si="5"/>
        <v>0</v>
      </c>
    </row>
    <row r="183" spans="1:15" x14ac:dyDescent="0.3">
      <c r="A183" t="str">
        <f>CONCATENATE('Event Structure'!$H$11," M",ROW($B183)-ROW($B$6)+1)</f>
        <v xml:space="preserve"> M178</v>
      </c>
      <c r="B183" s="1"/>
      <c r="C183" s="1"/>
      <c r="D183" s="112"/>
      <c r="E183" s="12"/>
      <c r="F183" s="8"/>
      <c r="G183" s="8"/>
      <c r="H183" s="8"/>
      <c r="I183" s="3">
        <f>IFERROR(VLOOKUP($F183,'Event Structure'!$B$15:$G$29,6,FALSE),0)-IFERROR(VLOOKUP($G183,'Event Structure'!$B$33:$G$38,6,FALSE),0)+IFERROR(VLOOKUP($H183,'Event Structure'!$B$42:$G$46,6,FALSE),0)+IFERROR(VLOOKUP(#REF!,'Event Structure'!$B$42:$G$46,6,FALSE),0)</f>
        <v>0</v>
      </c>
      <c r="J183" s="7"/>
      <c r="K183" s="3">
        <f t="shared" si="4"/>
        <v>0</v>
      </c>
      <c r="M183" s="3">
        <f>IFERROR(VLOOKUP($F183,'Event Structure'!$B$15:$G$29,4,FALSE)/1.1,0)</f>
        <v>0</v>
      </c>
      <c r="N183" s="3">
        <f>IFERROR(VLOOKUP($F183,'Event Structure'!$B$15:$G$29,5,FALSE),0)</f>
        <v>0</v>
      </c>
      <c r="O183" s="3">
        <f t="shared" si="5"/>
        <v>0</v>
      </c>
    </row>
    <row r="184" spans="1:15" x14ac:dyDescent="0.3">
      <c r="A184" t="str">
        <f>CONCATENATE('Event Structure'!$H$11," M",ROW($B184)-ROW($B$6)+1)</f>
        <v xml:space="preserve"> M179</v>
      </c>
      <c r="B184" s="1"/>
      <c r="C184" s="1"/>
      <c r="D184" s="112"/>
      <c r="E184" s="12"/>
      <c r="F184" s="8"/>
      <c r="G184" s="8"/>
      <c r="H184" s="8"/>
      <c r="I184" s="3">
        <f>IFERROR(VLOOKUP($F184,'Event Structure'!$B$15:$G$29,6,FALSE),0)-IFERROR(VLOOKUP($G184,'Event Structure'!$B$33:$G$38,6,FALSE),0)+IFERROR(VLOOKUP($H184,'Event Structure'!$B$42:$G$46,6,FALSE),0)+IFERROR(VLOOKUP(#REF!,'Event Structure'!$B$42:$G$46,6,FALSE),0)</f>
        <v>0</v>
      </c>
      <c r="J184" s="7"/>
      <c r="K184" s="3">
        <f t="shared" si="4"/>
        <v>0</v>
      </c>
      <c r="M184" s="3">
        <f>IFERROR(VLOOKUP($F184,'Event Structure'!$B$15:$G$29,4,FALSE)/1.1,0)</f>
        <v>0</v>
      </c>
      <c r="N184" s="3">
        <f>IFERROR(VLOOKUP($F184,'Event Structure'!$B$15:$G$29,5,FALSE),0)</f>
        <v>0</v>
      </c>
      <c r="O184" s="3">
        <f t="shared" si="5"/>
        <v>0</v>
      </c>
    </row>
    <row r="185" spans="1:15" x14ac:dyDescent="0.3">
      <c r="A185" t="str">
        <f>CONCATENATE('Event Structure'!$H$11," M",ROW($B185)-ROW($B$6)+1)</f>
        <v xml:space="preserve"> M180</v>
      </c>
      <c r="B185" s="1"/>
      <c r="C185" s="1"/>
      <c r="D185" s="112"/>
      <c r="E185" s="12"/>
      <c r="F185" s="8"/>
      <c r="G185" s="8"/>
      <c r="H185" s="8"/>
      <c r="I185" s="3">
        <f>IFERROR(VLOOKUP($F185,'Event Structure'!$B$15:$G$29,6,FALSE),0)-IFERROR(VLOOKUP($G185,'Event Structure'!$B$33:$G$38,6,FALSE),0)+IFERROR(VLOOKUP($H185,'Event Structure'!$B$42:$G$46,6,FALSE),0)+IFERROR(VLOOKUP(#REF!,'Event Structure'!$B$42:$G$46,6,FALSE),0)</f>
        <v>0</v>
      </c>
      <c r="J185" s="7"/>
      <c r="K185" s="3">
        <f t="shared" si="4"/>
        <v>0</v>
      </c>
      <c r="M185" s="3">
        <f>IFERROR(VLOOKUP($F185,'Event Structure'!$B$15:$G$29,4,FALSE)/1.1,0)</f>
        <v>0</v>
      </c>
      <c r="N185" s="3">
        <f>IFERROR(VLOOKUP($F185,'Event Structure'!$B$15:$G$29,5,FALSE),0)</f>
        <v>0</v>
      </c>
      <c r="O185" s="3">
        <f t="shared" si="5"/>
        <v>0</v>
      </c>
    </row>
    <row r="186" spans="1:15" x14ac:dyDescent="0.3">
      <c r="A186" t="str">
        <f>CONCATENATE('Event Structure'!$H$11," M",ROW($B186)-ROW($B$6)+1)</f>
        <v xml:space="preserve"> M181</v>
      </c>
      <c r="B186" s="1"/>
      <c r="C186" s="1"/>
      <c r="D186" s="112"/>
      <c r="E186" s="12"/>
      <c r="F186" s="8"/>
      <c r="G186" s="8"/>
      <c r="H186" s="8"/>
      <c r="I186" s="3">
        <f>IFERROR(VLOOKUP($F186,'Event Structure'!$B$15:$G$29,6,FALSE),0)-IFERROR(VLOOKUP($G186,'Event Structure'!$B$33:$G$38,6,FALSE),0)+IFERROR(VLOOKUP($H186,'Event Structure'!$B$42:$G$46,6,FALSE),0)+IFERROR(VLOOKUP(#REF!,'Event Structure'!$B$42:$G$46,6,FALSE),0)</f>
        <v>0</v>
      </c>
      <c r="J186" s="7"/>
      <c r="K186" s="3">
        <f t="shared" si="4"/>
        <v>0</v>
      </c>
      <c r="M186" s="3">
        <f>IFERROR(VLOOKUP($F186,'Event Structure'!$B$15:$G$29,4,FALSE)/1.1,0)</f>
        <v>0</v>
      </c>
      <c r="N186" s="3">
        <f>IFERROR(VLOOKUP($F186,'Event Structure'!$B$15:$G$29,5,FALSE),0)</f>
        <v>0</v>
      </c>
      <c r="O186" s="3">
        <f t="shared" si="5"/>
        <v>0</v>
      </c>
    </row>
    <row r="187" spans="1:15" x14ac:dyDescent="0.3">
      <c r="A187" t="str">
        <f>CONCATENATE('Event Structure'!$H$11," M",ROW($B187)-ROW($B$6)+1)</f>
        <v xml:space="preserve"> M182</v>
      </c>
      <c r="B187" s="1"/>
      <c r="C187" s="1"/>
      <c r="D187" s="112"/>
      <c r="E187" s="12"/>
      <c r="F187" s="8"/>
      <c r="G187" s="8"/>
      <c r="H187" s="8"/>
      <c r="I187" s="3">
        <f>IFERROR(VLOOKUP($F187,'Event Structure'!$B$15:$G$29,6,FALSE),0)-IFERROR(VLOOKUP($G187,'Event Structure'!$B$33:$G$38,6,FALSE),0)+IFERROR(VLOOKUP($H187,'Event Structure'!$B$42:$G$46,6,FALSE),0)+IFERROR(VLOOKUP(#REF!,'Event Structure'!$B$42:$G$46,6,FALSE),0)</f>
        <v>0</v>
      </c>
      <c r="J187" s="7"/>
      <c r="K187" s="3">
        <f t="shared" si="4"/>
        <v>0</v>
      </c>
      <c r="M187" s="3">
        <f>IFERROR(VLOOKUP($F187,'Event Structure'!$B$15:$G$29,4,FALSE)/1.1,0)</f>
        <v>0</v>
      </c>
      <c r="N187" s="3">
        <f>IFERROR(VLOOKUP($F187,'Event Structure'!$B$15:$G$29,5,FALSE),0)</f>
        <v>0</v>
      </c>
      <c r="O187" s="3">
        <f t="shared" si="5"/>
        <v>0</v>
      </c>
    </row>
    <row r="188" spans="1:15" x14ac:dyDescent="0.3">
      <c r="A188" t="str">
        <f>CONCATENATE('Event Structure'!$H$11," M",ROW($B188)-ROW($B$6)+1)</f>
        <v xml:space="preserve"> M183</v>
      </c>
      <c r="B188" s="1"/>
      <c r="C188" s="1"/>
      <c r="D188" s="112"/>
      <c r="E188" s="12"/>
      <c r="F188" s="8"/>
      <c r="G188" s="8"/>
      <c r="H188" s="8"/>
      <c r="I188" s="3">
        <f>IFERROR(VLOOKUP($F188,'Event Structure'!$B$15:$G$29,6,FALSE),0)-IFERROR(VLOOKUP($G188,'Event Structure'!$B$33:$G$38,6,FALSE),0)+IFERROR(VLOOKUP($H188,'Event Structure'!$B$42:$G$46,6,FALSE),0)+IFERROR(VLOOKUP(#REF!,'Event Structure'!$B$42:$G$46,6,FALSE),0)</f>
        <v>0</v>
      </c>
      <c r="J188" s="7"/>
      <c r="K188" s="3">
        <f t="shared" si="4"/>
        <v>0</v>
      </c>
      <c r="M188" s="3">
        <f>IFERROR(VLOOKUP($F188,'Event Structure'!$B$15:$G$29,4,FALSE)/1.1,0)</f>
        <v>0</v>
      </c>
      <c r="N188" s="3">
        <f>IFERROR(VLOOKUP($F188,'Event Structure'!$B$15:$G$29,5,FALSE),0)</f>
        <v>0</v>
      </c>
      <c r="O188" s="3">
        <f t="shared" si="5"/>
        <v>0</v>
      </c>
    </row>
    <row r="189" spans="1:15" x14ac:dyDescent="0.3">
      <c r="A189" t="str">
        <f>CONCATENATE('Event Structure'!$H$11," M",ROW($B189)-ROW($B$6)+1)</f>
        <v xml:space="preserve"> M184</v>
      </c>
      <c r="B189" s="1"/>
      <c r="C189" s="1"/>
      <c r="D189" s="112"/>
      <c r="E189" s="12"/>
      <c r="F189" s="8"/>
      <c r="G189" s="8"/>
      <c r="H189" s="8"/>
      <c r="I189" s="3">
        <f>IFERROR(VLOOKUP($F189,'Event Structure'!$B$15:$G$29,6,FALSE),0)-IFERROR(VLOOKUP($G189,'Event Structure'!$B$33:$G$38,6,FALSE),0)+IFERROR(VLOOKUP($H189,'Event Structure'!$B$42:$G$46,6,FALSE),0)+IFERROR(VLOOKUP(#REF!,'Event Structure'!$B$42:$G$46,6,FALSE),0)</f>
        <v>0</v>
      </c>
      <c r="J189" s="7"/>
      <c r="K189" s="3">
        <f t="shared" si="4"/>
        <v>0</v>
      </c>
      <c r="M189" s="3">
        <f>IFERROR(VLOOKUP($F189,'Event Structure'!$B$15:$G$29,4,FALSE)/1.1,0)</f>
        <v>0</v>
      </c>
      <c r="N189" s="3">
        <f>IFERROR(VLOOKUP($F189,'Event Structure'!$B$15:$G$29,5,FALSE),0)</f>
        <v>0</v>
      </c>
      <c r="O189" s="3">
        <f t="shared" si="5"/>
        <v>0</v>
      </c>
    </row>
    <row r="190" spans="1:15" x14ac:dyDescent="0.3">
      <c r="A190" t="str">
        <f>CONCATENATE('Event Structure'!$H$11," M",ROW($B190)-ROW($B$6)+1)</f>
        <v xml:space="preserve"> M185</v>
      </c>
      <c r="B190" s="1"/>
      <c r="C190" s="1"/>
      <c r="D190" s="112"/>
      <c r="E190" s="12"/>
      <c r="F190" s="8"/>
      <c r="G190" s="8"/>
      <c r="H190" s="8"/>
      <c r="I190" s="3">
        <f>IFERROR(VLOOKUP($F190,'Event Structure'!$B$15:$G$29,6,FALSE),0)-IFERROR(VLOOKUP($G190,'Event Structure'!$B$33:$G$38,6,FALSE),0)+IFERROR(VLOOKUP($H190,'Event Structure'!$B$42:$G$46,6,FALSE),0)+IFERROR(VLOOKUP(#REF!,'Event Structure'!$B$42:$G$46,6,FALSE),0)</f>
        <v>0</v>
      </c>
      <c r="J190" s="7"/>
      <c r="K190" s="3">
        <f t="shared" si="4"/>
        <v>0</v>
      </c>
      <c r="M190" s="3">
        <f>IFERROR(VLOOKUP($F190,'Event Structure'!$B$15:$G$29,4,FALSE)/1.1,0)</f>
        <v>0</v>
      </c>
      <c r="N190" s="3">
        <f>IFERROR(VLOOKUP($F190,'Event Structure'!$B$15:$G$29,5,FALSE),0)</f>
        <v>0</v>
      </c>
      <c r="O190" s="3">
        <f t="shared" si="5"/>
        <v>0</v>
      </c>
    </row>
    <row r="191" spans="1:15" x14ac:dyDescent="0.3">
      <c r="A191" t="str">
        <f>CONCATENATE('Event Structure'!$H$11," M",ROW($B191)-ROW($B$6)+1)</f>
        <v xml:space="preserve"> M186</v>
      </c>
      <c r="B191" s="1"/>
      <c r="C191" s="1"/>
      <c r="D191" s="112"/>
      <c r="E191" s="12"/>
      <c r="F191" s="8"/>
      <c r="G191" s="8"/>
      <c r="H191" s="8"/>
      <c r="I191" s="3">
        <f>IFERROR(VLOOKUP($F191,'Event Structure'!$B$15:$G$29,6,FALSE),0)-IFERROR(VLOOKUP($G191,'Event Structure'!$B$33:$G$38,6,FALSE),0)+IFERROR(VLOOKUP($H191,'Event Structure'!$B$42:$G$46,6,FALSE),0)+IFERROR(VLOOKUP(#REF!,'Event Structure'!$B$42:$G$46,6,FALSE),0)</f>
        <v>0</v>
      </c>
      <c r="J191" s="7"/>
      <c r="K191" s="3">
        <f t="shared" si="4"/>
        <v>0</v>
      </c>
      <c r="M191" s="3">
        <f>IFERROR(VLOOKUP($F191,'Event Structure'!$B$15:$G$29,4,FALSE)/1.1,0)</f>
        <v>0</v>
      </c>
      <c r="N191" s="3">
        <f>IFERROR(VLOOKUP($F191,'Event Structure'!$B$15:$G$29,5,FALSE),0)</f>
        <v>0</v>
      </c>
      <c r="O191" s="3">
        <f t="shared" si="5"/>
        <v>0</v>
      </c>
    </row>
    <row r="192" spans="1:15" x14ac:dyDescent="0.3">
      <c r="A192" t="str">
        <f>CONCATENATE('Event Structure'!$H$11," M",ROW($B192)-ROW($B$6)+1)</f>
        <v xml:space="preserve"> M187</v>
      </c>
      <c r="B192" s="1"/>
      <c r="C192" s="1"/>
      <c r="D192" s="112"/>
      <c r="E192" s="12"/>
      <c r="F192" s="8"/>
      <c r="G192" s="8"/>
      <c r="H192" s="8"/>
      <c r="I192" s="3">
        <f>IFERROR(VLOOKUP($F192,'Event Structure'!$B$15:$G$29,6,FALSE),0)-IFERROR(VLOOKUP($G192,'Event Structure'!$B$33:$G$38,6,FALSE),0)+IFERROR(VLOOKUP($H192,'Event Structure'!$B$42:$G$46,6,FALSE),0)+IFERROR(VLOOKUP(#REF!,'Event Structure'!$B$42:$G$46,6,FALSE),0)</f>
        <v>0</v>
      </c>
      <c r="J192" s="7"/>
      <c r="K192" s="3">
        <f t="shared" si="4"/>
        <v>0</v>
      </c>
      <c r="M192" s="3">
        <f>IFERROR(VLOOKUP($F192,'Event Structure'!$B$15:$G$29,4,FALSE)/1.1,0)</f>
        <v>0</v>
      </c>
      <c r="N192" s="3">
        <f>IFERROR(VLOOKUP($F192,'Event Structure'!$B$15:$G$29,5,FALSE),0)</f>
        <v>0</v>
      </c>
      <c r="O192" s="3">
        <f t="shared" si="5"/>
        <v>0</v>
      </c>
    </row>
    <row r="193" spans="1:15" x14ac:dyDescent="0.3">
      <c r="A193" t="str">
        <f>CONCATENATE('Event Structure'!$H$11," M",ROW($B193)-ROW($B$6)+1)</f>
        <v xml:space="preserve"> M188</v>
      </c>
      <c r="B193" s="1"/>
      <c r="C193" s="1"/>
      <c r="D193" s="112"/>
      <c r="E193" s="12"/>
      <c r="F193" s="8"/>
      <c r="G193" s="8"/>
      <c r="H193" s="8"/>
      <c r="I193" s="3">
        <f>IFERROR(VLOOKUP($F193,'Event Structure'!$B$15:$G$29,6,FALSE),0)-IFERROR(VLOOKUP($G193,'Event Structure'!$B$33:$G$38,6,FALSE),0)+IFERROR(VLOOKUP($H193,'Event Structure'!$B$42:$G$46,6,FALSE),0)+IFERROR(VLOOKUP(#REF!,'Event Structure'!$B$42:$G$46,6,FALSE),0)</f>
        <v>0</v>
      </c>
      <c r="J193" s="7"/>
      <c r="K193" s="3">
        <f t="shared" si="4"/>
        <v>0</v>
      </c>
      <c r="M193" s="3">
        <f>IFERROR(VLOOKUP($F193,'Event Structure'!$B$15:$G$29,4,FALSE)/1.1,0)</f>
        <v>0</v>
      </c>
      <c r="N193" s="3">
        <f>IFERROR(VLOOKUP($F193,'Event Structure'!$B$15:$G$29,5,FALSE),0)</f>
        <v>0</v>
      </c>
      <c r="O193" s="3">
        <f t="shared" si="5"/>
        <v>0</v>
      </c>
    </row>
    <row r="194" spans="1:15" x14ac:dyDescent="0.3">
      <c r="A194" t="str">
        <f>CONCATENATE('Event Structure'!$H$11," M",ROW($B194)-ROW($B$6)+1)</f>
        <v xml:space="preserve"> M189</v>
      </c>
      <c r="B194" s="1"/>
      <c r="C194" s="1"/>
      <c r="D194" s="112"/>
      <c r="E194" s="12"/>
      <c r="F194" s="8"/>
      <c r="G194" s="8"/>
      <c r="H194" s="8"/>
      <c r="I194" s="3">
        <f>IFERROR(VLOOKUP($F194,'Event Structure'!$B$15:$G$29,6,FALSE),0)-IFERROR(VLOOKUP($G194,'Event Structure'!$B$33:$G$38,6,FALSE),0)+IFERROR(VLOOKUP($H194,'Event Structure'!$B$42:$G$46,6,FALSE),0)+IFERROR(VLOOKUP(#REF!,'Event Structure'!$B$42:$G$46,6,FALSE),0)</f>
        <v>0</v>
      </c>
      <c r="J194" s="7"/>
      <c r="K194" s="3">
        <f t="shared" si="4"/>
        <v>0</v>
      </c>
      <c r="M194" s="3">
        <f>IFERROR(VLOOKUP($F194,'Event Structure'!$B$15:$G$29,4,FALSE)/1.1,0)</f>
        <v>0</v>
      </c>
      <c r="N194" s="3">
        <f>IFERROR(VLOOKUP($F194,'Event Structure'!$B$15:$G$29,5,FALSE),0)</f>
        <v>0</v>
      </c>
      <c r="O194" s="3">
        <f t="shared" si="5"/>
        <v>0</v>
      </c>
    </row>
    <row r="195" spans="1:15" x14ac:dyDescent="0.3">
      <c r="A195" t="str">
        <f>CONCATENATE('Event Structure'!$H$11," M",ROW($B195)-ROW($B$6)+1)</f>
        <v xml:space="preserve"> M190</v>
      </c>
      <c r="B195" s="1"/>
      <c r="C195" s="1"/>
      <c r="D195" s="112"/>
      <c r="E195" s="12"/>
      <c r="F195" s="8"/>
      <c r="G195" s="8"/>
      <c r="H195" s="8"/>
      <c r="I195" s="3">
        <f>IFERROR(VLOOKUP($F195,'Event Structure'!$B$15:$G$29,6,FALSE),0)-IFERROR(VLOOKUP($G195,'Event Structure'!$B$33:$G$38,6,FALSE),0)+IFERROR(VLOOKUP($H195,'Event Structure'!$B$42:$G$46,6,FALSE),0)+IFERROR(VLOOKUP(#REF!,'Event Structure'!$B$42:$G$46,6,FALSE),0)</f>
        <v>0</v>
      </c>
      <c r="J195" s="7"/>
      <c r="K195" s="3">
        <f t="shared" si="4"/>
        <v>0</v>
      </c>
      <c r="M195" s="3">
        <f>IFERROR(VLOOKUP($F195,'Event Structure'!$B$15:$G$29,4,FALSE)/1.1,0)</f>
        <v>0</v>
      </c>
      <c r="N195" s="3">
        <f>IFERROR(VLOOKUP($F195,'Event Structure'!$B$15:$G$29,5,FALSE),0)</f>
        <v>0</v>
      </c>
      <c r="O195" s="3">
        <f t="shared" si="5"/>
        <v>0</v>
      </c>
    </row>
    <row r="196" spans="1:15" x14ac:dyDescent="0.3">
      <c r="A196" t="str">
        <f>CONCATENATE('Event Structure'!$H$11," M",ROW($B196)-ROW($B$6)+1)</f>
        <v xml:space="preserve"> M191</v>
      </c>
      <c r="B196" s="1"/>
      <c r="C196" s="1"/>
      <c r="D196" s="112"/>
      <c r="E196" s="12"/>
      <c r="F196" s="8"/>
      <c r="G196" s="8"/>
      <c r="H196" s="8"/>
      <c r="I196" s="3">
        <f>IFERROR(VLOOKUP($F196,'Event Structure'!$B$15:$G$29,6,FALSE),0)-IFERROR(VLOOKUP($G196,'Event Structure'!$B$33:$G$38,6,FALSE),0)+IFERROR(VLOOKUP($H196,'Event Structure'!$B$42:$G$46,6,FALSE),0)+IFERROR(VLOOKUP(#REF!,'Event Structure'!$B$42:$G$46,6,FALSE),0)</f>
        <v>0</v>
      </c>
      <c r="J196" s="7"/>
      <c r="K196" s="3">
        <f t="shared" si="4"/>
        <v>0</v>
      </c>
      <c r="M196" s="3">
        <f>IFERROR(VLOOKUP($F196,'Event Structure'!$B$15:$G$29,4,FALSE)/1.1,0)</f>
        <v>0</v>
      </c>
      <c r="N196" s="3">
        <f>IFERROR(VLOOKUP($F196,'Event Structure'!$B$15:$G$29,5,FALSE),0)</f>
        <v>0</v>
      </c>
      <c r="O196" s="3">
        <f t="shared" si="5"/>
        <v>0</v>
      </c>
    </row>
    <row r="197" spans="1:15" x14ac:dyDescent="0.3">
      <c r="A197" t="str">
        <f>CONCATENATE('Event Structure'!$H$11," M",ROW($B197)-ROW($B$6)+1)</f>
        <v xml:space="preserve"> M192</v>
      </c>
      <c r="B197" s="1"/>
      <c r="C197" s="1"/>
      <c r="D197" s="112"/>
      <c r="E197" s="12"/>
      <c r="F197" s="8"/>
      <c r="G197" s="8"/>
      <c r="H197" s="8"/>
      <c r="I197" s="3">
        <f>IFERROR(VLOOKUP($F197,'Event Structure'!$B$15:$G$29,6,FALSE),0)-IFERROR(VLOOKUP($G197,'Event Structure'!$B$33:$G$38,6,FALSE),0)+IFERROR(VLOOKUP($H197,'Event Structure'!$B$42:$G$46,6,FALSE),0)+IFERROR(VLOOKUP(#REF!,'Event Structure'!$B$42:$G$46,6,FALSE),0)</f>
        <v>0</v>
      </c>
      <c r="J197" s="7"/>
      <c r="K197" s="3">
        <f t="shared" si="4"/>
        <v>0</v>
      </c>
      <c r="M197" s="3">
        <f>IFERROR(VLOOKUP($F197,'Event Structure'!$B$15:$G$29,4,FALSE)/1.1,0)</f>
        <v>0</v>
      </c>
      <c r="N197" s="3">
        <f>IFERROR(VLOOKUP($F197,'Event Structure'!$B$15:$G$29,5,FALSE),0)</f>
        <v>0</v>
      </c>
      <c r="O197" s="3">
        <f t="shared" si="5"/>
        <v>0</v>
      </c>
    </row>
    <row r="198" spans="1:15" x14ac:dyDescent="0.3">
      <c r="A198" t="str">
        <f>CONCATENATE('Event Structure'!$H$11," M",ROW($B198)-ROW($B$6)+1)</f>
        <v xml:space="preserve"> M193</v>
      </c>
      <c r="B198" s="1"/>
      <c r="C198" s="1"/>
      <c r="D198" s="112"/>
      <c r="E198" s="12"/>
      <c r="F198" s="8"/>
      <c r="G198" s="8"/>
      <c r="H198" s="8"/>
      <c r="I198" s="3">
        <f>IFERROR(VLOOKUP($F198,'Event Structure'!$B$15:$G$29,6,FALSE),0)-IFERROR(VLOOKUP($G198,'Event Structure'!$B$33:$G$38,6,FALSE),0)+IFERROR(VLOOKUP($H198,'Event Structure'!$B$42:$G$46,6,FALSE),0)+IFERROR(VLOOKUP(#REF!,'Event Structure'!$B$42:$G$46,6,FALSE),0)</f>
        <v>0</v>
      </c>
      <c r="J198" s="7"/>
      <c r="K198" s="3">
        <f t="shared" ref="K198:K205" si="6">I198-J198</f>
        <v>0</v>
      </c>
      <c r="M198" s="3">
        <f>IFERROR(VLOOKUP($F198,'Event Structure'!$B$15:$G$29,4,FALSE)/1.1,0)</f>
        <v>0</v>
      </c>
      <c r="N198" s="3">
        <f>IFERROR(VLOOKUP($F198,'Event Structure'!$B$15:$G$29,5,FALSE),0)</f>
        <v>0</v>
      </c>
      <c r="O198" s="3">
        <f t="shared" ref="O198:O205" si="7">($J198-$N198)/11</f>
        <v>0</v>
      </c>
    </row>
    <row r="199" spans="1:15" x14ac:dyDescent="0.3">
      <c r="A199" t="str">
        <f>CONCATENATE('Event Structure'!$H$11," M",ROW($B199)-ROW($B$6)+1)</f>
        <v xml:space="preserve"> M194</v>
      </c>
      <c r="B199" s="1"/>
      <c r="C199" s="1"/>
      <c r="D199" s="112"/>
      <c r="E199" s="12"/>
      <c r="F199" s="8"/>
      <c r="G199" s="8"/>
      <c r="H199" s="8"/>
      <c r="I199" s="3">
        <f>IFERROR(VLOOKUP($F199,'Event Structure'!$B$15:$G$29,6,FALSE),0)-IFERROR(VLOOKUP($G199,'Event Structure'!$B$33:$G$38,6,FALSE),0)+IFERROR(VLOOKUP($H199,'Event Structure'!$B$42:$G$46,6,FALSE),0)+IFERROR(VLOOKUP(#REF!,'Event Structure'!$B$42:$G$46,6,FALSE),0)</f>
        <v>0</v>
      </c>
      <c r="J199" s="7"/>
      <c r="K199" s="3">
        <f t="shared" si="6"/>
        <v>0</v>
      </c>
      <c r="M199" s="3">
        <f>IFERROR(VLOOKUP($F199,'Event Structure'!$B$15:$G$29,4,FALSE)/1.1,0)</f>
        <v>0</v>
      </c>
      <c r="N199" s="3">
        <f>IFERROR(VLOOKUP($F199,'Event Structure'!$B$15:$G$29,5,FALSE),0)</f>
        <v>0</v>
      </c>
      <c r="O199" s="3">
        <f t="shared" si="7"/>
        <v>0</v>
      </c>
    </row>
    <row r="200" spans="1:15" x14ac:dyDescent="0.3">
      <c r="A200" t="str">
        <f>CONCATENATE('Event Structure'!$H$11," M",ROW($B200)-ROW($B$6)+1)</f>
        <v xml:space="preserve"> M195</v>
      </c>
      <c r="B200" s="1"/>
      <c r="C200" s="1"/>
      <c r="D200" s="112"/>
      <c r="E200" s="12"/>
      <c r="F200" s="8"/>
      <c r="G200" s="8"/>
      <c r="H200" s="8"/>
      <c r="I200" s="3">
        <f>IFERROR(VLOOKUP($F200,'Event Structure'!$B$15:$G$29,6,FALSE),0)-IFERROR(VLOOKUP($G200,'Event Structure'!$B$33:$G$38,6,FALSE),0)+IFERROR(VLOOKUP($H200,'Event Structure'!$B$42:$G$46,6,FALSE),0)+IFERROR(VLOOKUP(#REF!,'Event Structure'!$B$42:$G$46,6,FALSE),0)</f>
        <v>0</v>
      </c>
      <c r="J200" s="7"/>
      <c r="K200" s="3">
        <f t="shared" si="6"/>
        <v>0</v>
      </c>
      <c r="M200" s="3">
        <f>IFERROR(VLOOKUP($F200,'Event Structure'!$B$15:$G$29,4,FALSE)/1.1,0)</f>
        <v>0</v>
      </c>
      <c r="N200" s="3">
        <f>IFERROR(VLOOKUP($F200,'Event Structure'!$B$15:$G$29,5,FALSE),0)</f>
        <v>0</v>
      </c>
      <c r="O200" s="3">
        <f t="shared" si="7"/>
        <v>0</v>
      </c>
    </row>
    <row r="201" spans="1:15" x14ac:dyDescent="0.3">
      <c r="A201" t="str">
        <f>CONCATENATE('Event Structure'!$H$11," M",ROW($B201)-ROW($B$6)+1)</f>
        <v xml:space="preserve"> M196</v>
      </c>
      <c r="B201" s="1"/>
      <c r="C201" s="1"/>
      <c r="D201" s="112"/>
      <c r="E201" s="12"/>
      <c r="F201" s="8"/>
      <c r="G201" s="8"/>
      <c r="H201" s="8"/>
      <c r="I201" s="3">
        <f>IFERROR(VLOOKUP($F201,'Event Structure'!$B$15:$G$29,6,FALSE),0)-IFERROR(VLOOKUP($G201,'Event Structure'!$B$33:$G$38,6,FALSE),0)+IFERROR(VLOOKUP($H201,'Event Structure'!$B$42:$G$46,6,FALSE),0)+IFERROR(VLOOKUP(#REF!,'Event Structure'!$B$42:$G$46,6,FALSE),0)</f>
        <v>0</v>
      </c>
      <c r="J201" s="7"/>
      <c r="K201" s="3">
        <f t="shared" si="6"/>
        <v>0</v>
      </c>
      <c r="M201" s="3">
        <f>IFERROR(VLOOKUP($F201,'Event Structure'!$B$15:$G$29,4,FALSE)/1.1,0)</f>
        <v>0</v>
      </c>
      <c r="N201" s="3">
        <f>IFERROR(VLOOKUP($F201,'Event Structure'!$B$15:$G$29,5,FALSE),0)</f>
        <v>0</v>
      </c>
      <c r="O201" s="3">
        <f t="shared" si="7"/>
        <v>0</v>
      </c>
    </row>
    <row r="202" spans="1:15" x14ac:dyDescent="0.3">
      <c r="A202" t="str">
        <f>CONCATENATE('Event Structure'!$H$11," M",ROW($B202)-ROW($B$6)+1)</f>
        <v xml:space="preserve"> M197</v>
      </c>
      <c r="B202" s="1"/>
      <c r="C202" s="1"/>
      <c r="D202" s="112"/>
      <c r="E202" s="12"/>
      <c r="F202" s="8"/>
      <c r="G202" s="8"/>
      <c r="H202" s="8"/>
      <c r="I202" s="3">
        <f>IFERROR(VLOOKUP($F202,'Event Structure'!$B$15:$G$29,6,FALSE),0)-IFERROR(VLOOKUP($G202,'Event Structure'!$B$33:$G$38,6,FALSE),0)+IFERROR(VLOOKUP($H202,'Event Structure'!$B$42:$G$46,6,FALSE),0)+IFERROR(VLOOKUP(#REF!,'Event Structure'!$B$42:$G$46,6,FALSE),0)</f>
        <v>0</v>
      </c>
      <c r="J202" s="7"/>
      <c r="K202" s="3">
        <f t="shared" si="6"/>
        <v>0</v>
      </c>
      <c r="M202" s="3">
        <f>IFERROR(VLOOKUP($F202,'Event Structure'!$B$15:$G$29,4,FALSE)/1.1,0)</f>
        <v>0</v>
      </c>
      <c r="N202" s="3">
        <f>IFERROR(VLOOKUP($F202,'Event Structure'!$B$15:$G$29,5,FALSE),0)</f>
        <v>0</v>
      </c>
      <c r="O202" s="3">
        <f t="shared" si="7"/>
        <v>0</v>
      </c>
    </row>
    <row r="203" spans="1:15" x14ac:dyDescent="0.3">
      <c r="A203" t="str">
        <f>CONCATENATE('Event Structure'!$H$11," M",ROW($B203)-ROW($B$6)+1)</f>
        <v xml:space="preserve"> M198</v>
      </c>
      <c r="B203" s="1"/>
      <c r="C203" s="1"/>
      <c r="D203" s="112"/>
      <c r="E203" s="12"/>
      <c r="F203" s="8"/>
      <c r="G203" s="8"/>
      <c r="H203" s="8"/>
      <c r="I203" s="3">
        <f>IFERROR(VLOOKUP($F203,'Event Structure'!$B$15:$G$29,6,FALSE),0)-IFERROR(VLOOKUP($G203,'Event Structure'!$B$33:$G$38,6,FALSE),0)+IFERROR(VLOOKUP($H203,'Event Structure'!$B$42:$G$46,6,FALSE),0)+IFERROR(VLOOKUP(#REF!,'Event Structure'!$B$42:$G$46,6,FALSE),0)</f>
        <v>0</v>
      </c>
      <c r="J203" s="7"/>
      <c r="K203" s="3">
        <f t="shared" si="6"/>
        <v>0</v>
      </c>
      <c r="M203" s="3">
        <f>IFERROR(VLOOKUP($F203,'Event Structure'!$B$15:$G$29,4,FALSE)/1.1,0)</f>
        <v>0</v>
      </c>
      <c r="N203" s="3">
        <f>IFERROR(VLOOKUP($F203,'Event Structure'!$B$15:$G$29,5,FALSE),0)</f>
        <v>0</v>
      </c>
      <c r="O203" s="3">
        <f t="shared" si="7"/>
        <v>0</v>
      </c>
    </row>
    <row r="204" spans="1:15" x14ac:dyDescent="0.3">
      <c r="A204" t="str">
        <f>CONCATENATE('Event Structure'!$H$11," M",ROW($B204)-ROW($B$6)+1)</f>
        <v xml:space="preserve"> M199</v>
      </c>
      <c r="B204" s="1"/>
      <c r="C204" s="1"/>
      <c r="D204" s="112"/>
      <c r="E204" s="12"/>
      <c r="F204" s="8"/>
      <c r="G204" s="8"/>
      <c r="H204" s="8"/>
      <c r="I204" s="3">
        <f>IFERROR(VLOOKUP($F204,'Event Structure'!$B$15:$G$29,6,FALSE),0)-IFERROR(VLOOKUP($G204,'Event Structure'!$B$33:$G$38,6,FALSE),0)+IFERROR(VLOOKUP($H204,'Event Structure'!$B$42:$G$46,6,FALSE),0)+IFERROR(VLOOKUP(#REF!,'Event Structure'!$B$42:$G$46,6,FALSE),0)</f>
        <v>0</v>
      </c>
      <c r="J204" s="7"/>
      <c r="K204" s="3">
        <f t="shared" si="6"/>
        <v>0</v>
      </c>
      <c r="M204" s="3">
        <f>IFERROR(VLOOKUP($F204,'Event Structure'!$B$15:$G$29,4,FALSE)/1.1,0)</f>
        <v>0</v>
      </c>
      <c r="N204" s="3">
        <f>IFERROR(VLOOKUP($F204,'Event Structure'!$B$15:$G$29,5,FALSE),0)</f>
        <v>0</v>
      </c>
      <c r="O204" s="3">
        <f t="shared" si="7"/>
        <v>0</v>
      </c>
    </row>
    <row r="205" spans="1:15" x14ac:dyDescent="0.3">
      <c r="A205" t="str">
        <f>CONCATENATE('Event Structure'!$H$11," M",ROW($B205)-ROW($B$6)+1)</f>
        <v xml:space="preserve"> M200</v>
      </c>
      <c r="B205" s="1"/>
      <c r="C205" s="1"/>
      <c r="D205" s="112"/>
      <c r="E205" s="12"/>
      <c r="F205" s="8"/>
      <c r="G205" s="8"/>
      <c r="H205" s="8"/>
      <c r="I205" s="3">
        <f>IFERROR(VLOOKUP($F205,'Event Structure'!$B$15:$G$29,6,FALSE),0)-IFERROR(VLOOKUP($G205,'Event Structure'!$B$33:$G$38,6,FALSE),0)+IFERROR(VLOOKUP($H205,'Event Structure'!$B$42:$G$46,6,FALSE),0)+IFERROR(VLOOKUP(#REF!,'Event Structure'!$B$42:$G$46,6,FALSE),0)</f>
        <v>0</v>
      </c>
      <c r="J205" s="7"/>
      <c r="K205" s="3">
        <f t="shared" si="6"/>
        <v>0</v>
      </c>
      <c r="M205" s="3">
        <f>IFERROR(VLOOKUP($F205,'Event Structure'!$B$15:$G$29,4,FALSE)/1.1,0)</f>
        <v>0</v>
      </c>
      <c r="N205" s="3">
        <f>IFERROR(VLOOKUP($F205,'Event Structure'!$B$15:$G$29,5,FALSE),0)</f>
        <v>0</v>
      </c>
      <c r="O205" s="3">
        <f t="shared" si="7"/>
        <v>0</v>
      </c>
    </row>
  </sheetData>
  <autoFilter ref="A4:K205" xr:uid="{00000000-0001-0000-0300-000000000000}"/>
  <mergeCells count="16">
    <mergeCell ref="A4:A5"/>
    <mergeCell ref="M4:M5"/>
    <mergeCell ref="B4:B5"/>
    <mergeCell ref="C4:C5"/>
    <mergeCell ref="E4:E5"/>
    <mergeCell ref="F4:F5"/>
    <mergeCell ref="G4:G5"/>
    <mergeCell ref="H4:H5"/>
    <mergeCell ref="I4:I5"/>
    <mergeCell ref="J4:J5"/>
    <mergeCell ref="K4:K5"/>
    <mergeCell ref="D4:D5"/>
    <mergeCell ref="N4:N5"/>
    <mergeCell ref="O4:O5"/>
    <mergeCell ref="B3:H3"/>
    <mergeCell ref="I3:K3"/>
  </mergeCells>
  <pageMargins left="0.7" right="0.7" top="0.75" bottom="0.75" header="0.3" footer="0.3"/>
  <pageSetup paperSize="9" scale="33" fitToHeight="0" orientation="portrait" r:id="rId1"/>
  <ignoredErrors>
    <ignoredError sqref="I25 I29 I36" formula="1"/>
  </ignoredError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1000000}">
          <x14:formula1>
            <xm:f>'Event Structure'!$B$33:$B$38</xm:f>
          </x14:formula1>
          <xm:sqref>G6:G205</xm:sqref>
        </x14:dataValidation>
        <x14:dataValidation type="list" allowBlank="1" showInputMessage="1" showErrorMessage="1" xr:uid="{00000000-0002-0000-0300-000000000000}">
          <x14:formula1>
            <xm:f>'Event Structure'!$B$15:$B$29</xm:f>
          </x14:formula1>
          <xm:sqref>F6:F205</xm:sqref>
        </x14:dataValidation>
        <x14:dataValidation type="list" allowBlank="1" showInputMessage="1" showErrorMessage="1" xr:uid="{00000000-0002-0000-0300-000002000000}">
          <x14:formula1>
            <xm:f>'Event Structure'!$B$42:$B$46</xm:f>
          </x14:formula1>
          <xm:sqref>H6:H205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99"/>
  </sheetPr>
  <dimension ref="A1:Q205"/>
  <sheetViews>
    <sheetView topLeftCell="C1" workbookViewId="0">
      <pane ySplit="5" topLeftCell="A48" activePane="bottomLeft" state="frozen"/>
      <selection pane="bottomLeft" activeCell="P7" sqref="P7:P11"/>
    </sheetView>
  </sheetViews>
  <sheetFormatPr defaultRowHeight="14.4" x14ac:dyDescent="0.3"/>
  <cols>
    <col min="1" max="1" width="12.88671875" customWidth="1"/>
    <col min="2" max="2" width="29.6640625" customWidth="1"/>
    <col min="3" max="3" width="29.33203125" customWidth="1"/>
    <col min="4" max="4" width="10" bestFit="1" customWidth="1"/>
    <col min="5" max="5" width="28.109375" customWidth="1"/>
    <col min="6" max="6" width="20.109375" bestFit="1" customWidth="1"/>
    <col min="7" max="7" width="23.88671875" bestFit="1" customWidth="1"/>
    <col min="8" max="8" width="18.109375" bestFit="1" customWidth="1"/>
    <col min="10" max="10" width="10.33203125" customWidth="1"/>
    <col min="14" max="16" width="10" customWidth="1"/>
  </cols>
  <sheetData>
    <row r="1" spans="1:17" x14ac:dyDescent="0.3">
      <c r="A1" s="13" t="s">
        <v>114</v>
      </c>
    </row>
    <row r="2" spans="1:17" x14ac:dyDescent="0.3">
      <c r="A2" s="10" t="s">
        <v>141</v>
      </c>
    </row>
    <row r="3" spans="1:17" x14ac:dyDescent="0.3">
      <c r="B3" s="135" t="s">
        <v>142</v>
      </c>
      <c r="C3" s="135"/>
      <c r="D3" s="135"/>
      <c r="E3" s="135"/>
      <c r="F3" s="135"/>
      <c r="G3" s="135"/>
      <c r="H3" s="135"/>
      <c r="J3" s="135" t="s">
        <v>117</v>
      </c>
      <c r="K3" s="135"/>
      <c r="L3" s="135"/>
      <c r="N3" s="5" t="s">
        <v>118</v>
      </c>
    </row>
    <row r="4" spans="1:17" x14ac:dyDescent="0.3">
      <c r="A4" s="136" t="s">
        <v>119</v>
      </c>
      <c r="B4" s="130" t="s">
        <v>120</v>
      </c>
      <c r="C4" s="130" t="s">
        <v>121</v>
      </c>
      <c r="D4" s="130" t="s">
        <v>122</v>
      </c>
      <c r="E4" s="130" t="s">
        <v>123</v>
      </c>
      <c r="F4" s="130" t="s">
        <v>124</v>
      </c>
      <c r="G4" s="130" t="s">
        <v>125</v>
      </c>
      <c r="H4" s="130" t="s">
        <v>126</v>
      </c>
      <c r="J4" s="130" t="s">
        <v>127</v>
      </c>
      <c r="K4" s="130" t="s">
        <v>128</v>
      </c>
      <c r="L4" s="130" t="s">
        <v>129</v>
      </c>
      <c r="N4" s="130" t="s">
        <v>48</v>
      </c>
      <c r="O4" s="130" t="s">
        <v>130</v>
      </c>
      <c r="P4" s="130" t="s">
        <v>131</v>
      </c>
      <c r="Q4" s="10" t="s">
        <v>132</v>
      </c>
    </row>
    <row r="5" spans="1:17" x14ac:dyDescent="0.3">
      <c r="A5" s="136"/>
      <c r="B5" s="130"/>
      <c r="C5" s="130"/>
      <c r="D5" s="130"/>
      <c r="E5" s="130"/>
      <c r="F5" s="130"/>
      <c r="G5" s="130"/>
      <c r="H5" s="130"/>
      <c r="J5" s="130"/>
      <c r="K5" s="130"/>
      <c r="L5" s="130"/>
      <c r="N5" s="130"/>
      <c r="O5" s="130"/>
      <c r="P5" s="130"/>
    </row>
    <row r="6" spans="1:17" x14ac:dyDescent="0.3">
      <c r="A6" s="177" t="str">
        <f>CONCATENATE('Event Structure'!$H$11," NM",ROW($B6)-ROW($B$6)+1)</f>
        <v xml:space="preserve"> NM1</v>
      </c>
      <c r="B6" s="115"/>
      <c r="C6" s="115"/>
      <c r="D6" s="16"/>
      <c r="E6" s="12"/>
      <c r="F6" s="8"/>
      <c r="G6" s="8"/>
      <c r="H6" s="8"/>
      <c r="J6" s="3">
        <f>IFERROR(VLOOKUP($F6,'Event Structure'!$B$15:$G$29,6,FALSE),0)-IFERROR(VLOOKUP($G6,'Event Structure'!$B$33:$G$38,6,FALSE),0)+IFERROR(VLOOKUP($H6,'Event Structure'!$B$42:$G$46,6,FALSE),0)</f>
        <v>0</v>
      </c>
      <c r="K6" s="7"/>
      <c r="L6" s="3">
        <f>J6-K6</f>
        <v>0</v>
      </c>
      <c r="N6" s="3">
        <f>IFERROR(VLOOKUP($F6,'Event Structure'!$B$15:$G$29,4,FALSE)/1.1,0)</f>
        <v>0</v>
      </c>
      <c r="O6" s="3">
        <f>IFERROR(VLOOKUP($F6,'Event Structure'!$B$15:$G$29,5,FALSE),0)</f>
        <v>0</v>
      </c>
      <c r="P6" s="3">
        <f>($K6-$O6)/11</f>
        <v>0</v>
      </c>
    </row>
    <row r="7" spans="1:17" x14ac:dyDescent="0.3">
      <c r="A7" s="177" t="str">
        <f>CONCATENATE('Event Structure'!$H$11," NM",ROW($B7)-ROW($B$6)+1)</f>
        <v xml:space="preserve"> NM2</v>
      </c>
      <c r="B7" s="1"/>
      <c r="C7" s="1"/>
      <c r="D7" s="16"/>
      <c r="E7" s="12"/>
      <c r="F7" s="8"/>
      <c r="G7" s="8"/>
      <c r="H7" s="8"/>
      <c r="J7" s="178">
        <f>IFERROR(VLOOKUP($F7,'Event Structure'!$B$15:$G$29,6,FALSE),0)-IFERROR(VLOOKUP($G7,'Event Structure'!$B$33:$G$38,6,FALSE),0)+IFERROR(VLOOKUP($H7,'Event Structure'!$B$42:$G$46,6,FALSE),0)</f>
        <v>0</v>
      </c>
      <c r="K7" s="179"/>
      <c r="L7" s="178">
        <f t="shared" ref="L7:L69" si="0">J7-K7</f>
        <v>0</v>
      </c>
      <c r="M7" s="180"/>
      <c r="N7" s="178">
        <f>IFERROR(VLOOKUP($F7,'Event Structure'!$B$15:$G$29,4,FALSE)/1.1,0)</f>
        <v>0</v>
      </c>
      <c r="O7" s="178">
        <f>IFERROR(VLOOKUP($F7,'Event Structure'!$B$15:$G$29,5,FALSE),0)</f>
        <v>0</v>
      </c>
      <c r="P7" s="178">
        <f t="shared" ref="P7:P69" si="1">($K7-$O7)/11</f>
        <v>0</v>
      </c>
    </row>
    <row r="8" spans="1:17" s="119" customFormat="1" x14ac:dyDescent="0.3">
      <c r="A8" s="177" t="str">
        <f>CONCATENATE('Event Structure'!$H$11," NM",ROW($B8)-ROW($B$6)+1)</f>
        <v xml:space="preserve"> NM3</v>
      </c>
      <c r="B8" s="120"/>
      <c r="C8" s="120"/>
      <c r="D8" s="121"/>
      <c r="E8" s="122"/>
      <c r="F8" s="123"/>
      <c r="G8" s="123"/>
      <c r="H8" s="123"/>
      <c r="J8" s="178">
        <f>IFERROR(VLOOKUP($F8,'Event Structure'!$B$15:$G$29,6,FALSE),0)-IFERROR(VLOOKUP($G8,'Event Structure'!$B$33:$G$38,6,FALSE),0)+IFERROR(VLOOKUP($H8,'Event Structure'!$B$42:$G$46,6,FALSE),0)+IFERROR(VLOOKUP(#REF!,'Event Structure'!$B$42:$G$46,6,FALSE),0)</f>
        <v>0</v>
      </c>
      <c r="K8" s="179"/>
      <c r="L8" s="178">
        <f t="shared" si="0"/>
        <v>0</v>
      </c>
      <c r="M8" s="180"/>
      <c r="N8" s="178">
        <f>IFERROR(VLOOKUP($F8,'Event Structure'!$B$15:$G$29,4,FALSE)/1.1,0)</f>
        <v>0</v>
      </c>
      <c r="O8" s="178">
        <f>IFERROR(VLOOKUP($F8,'Event Structure'!$B$15:$G$29,5,FALSE),0)</f>
        <v>0</v>
      </c>
      <c r="P8" s="178">
        <f t="shared" si="1"/>
        <v>0</v>
      </c>
    </row>
    <row r="9" spans="1:17" s="119" customFormat="1" x14ac:dyDescent="0.3">
      <c r="A9" s="177" t="str">
        <f>CONCATENATE('Event Structure'!$H$11," NM",ROW($B9)-ROW($B$6)+1)</f>
        <v xml:space="preserve"> NM4</v>
      </c>
      <c r="B9" s="120"/>
      <c r="C9" s="120"/>
      <c r="D9" s="121"/>
      <c r="E9" s="122"/>
      <c r="F9" s="123"/>
      <c r="G9" s="123"/>
      <c r="H9" s="123"/>
      <c r="J9" s="178">
        <f>IFERROR(VLOOKUP($F9,'Event Structure'!$B$15:$G$29,6,FALSE),0)-IFERROR(VLOOKUP($G9,'Event Structure'!$B$33:$G$38,6,FALSE),0)+IFERROR(VLOOKUP($H9,'Event Structure'!$B$42:$G$46,6,FALSE),0)+IFERROR(VLOOKUP(#REF!,'Event Structure'!$B$42:$G$46,6,FALSE),0)</f>
        <v>0</v>
      </c>
      <c r="K9" s="179"/>
      <c r="L9" s="178">
        <f t="shared" si="0"/>
        <v>0</v>
      </c>
      <c r="M9" s="180"/>
      <c r="N9" s="178">
        <f>IFERROR(VLOOKUP($F9,'Event Structure'!$B$15:$G$29,4,FALSE)/1.1,0)</f>
        <v>0</v>
      </c>
      <c r="O9" s="178">
        <f>IFERROR(VLOOKUP($F9,'Event Structure'!$B$15:$G$29,5,FALSE),0)</f>
        <v>0</v>
      </c>
      <c r="P9" s="178">
        <f t="shared" si="1"/>
        <v>0</v>
      </c>
    </row>
    <row r="10" spans="1:17" s="119" customFormat="1" x14ac:dyDescent="0.3">
      <c r="A10" s="177" t="str">
        <f>CONCATENATE('Event Structure'!$H$11," NM",ROW($B10)-ROW($B$6)+1)</f>
        <v xml:space="preserve"> NM5</v>
      </c>
      <c r="B10" s="120"/>
      <c r="C10" s="120"/>
      <c r="D10" s="121"/>
      <c r="E10" s="122"/>
      <c r="F10" s="123"/>
      <c r="G10" s="123"/>
      <c r="H10" s="123"/>
      <c r="J10" s="178">
        <f>IFERROR(VLOOKUP($F10,'Event Structure'!$B$15:$G$29,6,FALSE),0)-IFERROR(VLOOKUP($G10,'Event Structure'!$B$33:$G$38,6,FALSE),0)+IFERROR(VLOOKUP($H10,'Event Structure'!$B$42:$G$46,6,FALSE),0)+IFERROR(VLOOKUP(#REF!,'Event Structure'!$B$42:$G$46,6,FALSE),0)</f>
        <v>0</v>
      </c>
      <c r="K10" s="179"/>
      <c r="L10" s="178">
        <f t="shared" si="0"/>
        <v>0</v>
      </c>
      <c r="M10" s="180"/>
      <c r="N10" s="178">
        <f>IFERROR(VLOOKUP($F10,'Event Structure'!$B$15:$G$29,4,FALSE)/1.1,0)</f>
        <v>0</v>
      </c>
      <c r="O10" s="178">
        <f>IFERROR(VLOOKUP($F10,'Event Structure'!$B$15:$G$29,5,FALSE),0)</f>
        <v>0</v>
      </c>
      <c r="P10" s="178">
        <f t="shared" si="1"/>
        <v>0</v>
      </c>
    </row>
    <row r="11" spans="1:17" x14ac:dyDescent="0.3">
      <c r="A11" t="str">
        <f>CONCATENATE('Event Structure'!$H$11," NM",ROW($B11)-ROW($B$6)+1)</f>
        <v xml:space="preserve"> NM6</v>
      </c>
      <c r="B11" s="1"/>
      <c r="C11" s="1"/>
      <c r="D11" s="16"/>
      <c r="E11" s="12"/>
      <c r="F11" s="8"/>
      <c r="G11" s="8"/>
      <c r="H11" s="8"/>
      <c r="J11" s="3">
        <f>IFERROR(VLOOKUP($F11,'Event Structure'!$B$15:$G$29,6,FALSE),0)-IFERROR(VLOOKUP($G11,'Event Structure'!$B$33:$G$38,6,FALSE),0)+IFERROR(VLOOKUP($H11,'Event Structure'!$B$42:$G$46,6,FALSE),0)</f>
        <v>0</v>
      </c>
      <c r="K11" s="7"/>
      <c r="L11" s="3">
        <f>J11-K11</f>
        <v>0</v>
      </c>
      <c r="N11" s="3">
        <f>IFERROR(VLOOKUP($F11,'Event Structure'!$B$15:$G$29,4,FALSE)/1.1,0)</f>
        <v>0</v>
      </c>
      <c r="O11" s="3">
        <f>IFERROR(VLOOKUP($F11,'Event Structure'!$B$15:$G$29,5,FALSE),0)</f>
        <v>0</v>
      </c>
      <c r="P11" s="178">
        <f>($K11-$O11)/11</f>
        <v>0</v>
      </c>
    </row>
    <row r="12" spans="1:17" x14ac:dyDescent="0.3">
      <c r="A12" t="str">
        <f>CONCATENATE('Event Structure'!$H$11," NM",ROW($B12)-ROW($B$6)+1)</f>
        <v xml:space="preserve"> NM7</v>
      </c>
      <c r="B12" s="1"/>
      <c r="C12" s="1"/>
      <c r="D12" s="16"/>
      <c r="E12" s="12"/>
      <c r="F12" s="8"/>
      <c r="G12" s="8"/>
      <c r="H12" s="8"/>
      <c r="J12" s="3">
        <f>IFERROR(VLOOKUP($F12,'Event Structure'!$B$15:$G$29,6,FALSE),0)-IFERROR(VLOOKUP($G12,'Event Structure'!$B$33:$G$38,6,FALSE),0)+IFERROR(VLOOKUP($H12,'Event Structure'!$B$42:$G$46,6,FALSE),0)</f>
        <v>0</v>
      </c>
      <c r="K12" s="7"/>
      <c r="L12" s="3">
        <f t="shared" si="0"/>
        <v>0</v>
      </c>
      <c r="N12" s="3">
        <f>IFERROR(VLOOKUP($F12,'Event Structure'!$B$15:$G$29,4,FALSE)/1.1,0)</f>
        <v>0</v>
      </c>
      <c r="O12" s="3">
        <f>IFERROR(VLOOKUP($F12,'Event Structure'!$B$15:$G$29,5,FALSE),0)</f>
        <v>0</v>
      </c>
      <c r="P12" s="3">
        <f t="shared" si="1"/>
        <v>0</v>
      </c>
    </row>
    <row r="13" spans="1:17" x14ac:dyDescent="0.3">
      <c r="A13" t="str">
        <f>CONCATENATE('Event Structure'!$H$11," NM",ROW($B13)-ROW($B$6)+1)</f>
        <v xml:space="preserve"> NM8</v>
      </c>
      <c r="B13" s="1"/>
      <c r="C13" s="1"/>
      <c r="D13" s="16"/>
      <c r="E13" s="12"/>
      <c r="F13" s="8"/>
      <c r="G13" s="8"/>
      <c r="H13" s="8"/>
      <c r="J13" s="3">
        <f>IFERROR(VLOOKUP($F13,'Event Structure'!$B$15:$G$29,6,FALSE),0)-IFERROR(VLOOKUP($G13,'Event Structure'!$B$33:$G$38,6,FALSE),0)+IFERROR(VLOOKUP($H13,'Event Structure'!$B$42:$G$46,6,FALSE),0)</f>
        <v>0</v>
      </c>
      <c r="K13" s="7"/>
      <c r="L13" s="3">
        <f t="shared" si="0"/>
        <v>0</v>
      </c>
      <c r="N13" s="3">
        <f>IFERROR(VLOOKUP($F13,'Event Structure'!$B$15:$G$29,4,FALSE)/1.1,0)</f>
        <v>0</v>
      </c>
      <c r="O13" s="3">
        <f>IFERROR(VLOOKUP($F13,'Event Structure'!$B$15:$G$29,5,FALSE),0)</f>
        <v>0</v>
      </c>
      <c r="P13" s="3">
        <f t="shared" si="1"/>
        <v>0</v>
      </c>
    </row>
    <row r="14" spans="1:17" x14ac:dyDescent="0.3">
      <c r="A14" t="str">
        <f>CONCATENATE('Event Structure'!$H$11," NM",ROW($B14)-ROW($B$6)+1)</f>
        <v xml:space="preserve"> NM9</v>
      </c>
      <c r="B14" s="1"/>
      <c r="C14" s="1"/>
      <c r="D14" s="16"/>
      <c r="E14" s="12"/>
      <c r="F14" s="8"/>
      <c r="G14" s="8"/>
      <c r="H14" s="8"/>
      <c r="J14" s="3">
        <f>IFERROR(VLOOKUP($F14,'Event Structure'!$B$15:$G$29,6,FALSE),0)-IFERROR(VLOOKUP($G14,'Event Structure'!$B$33:$G$38,6,FALSE),0)+IFERROR(VLOOKUP($H14,'Event Structure'!$B$42:$G$46,6,FALSE),0)</f>
        <v>0</v>
      </c>
      <c r="K14" s="7"/>
      <c r="L14" s="3">
        <f t="shared" si="0"/>
        <v>0</v>
      </c>
      <c r="N14" s="3">
        <f>IFERROR(VLOOKUP($F14,'Event Structure'!$B$15:$G$29,4,FALSE)/1.1,0)</f>
        <v>0</v>
      </c>
      <c r="O14" s="3">
        <f>IFERROR(VLOOKUP($F14,'Event Structure'!$B$15:$G$29,5,FALSE),0)</f>
        <v>0</v>
      </c>
      <c r="P14" s="3">
        <f t="shared" si="1"/>
        <v>0</v>
      </c>
    </row>
    <row r="15" spans="1:17" x14ac:dyDescent="0.3">
      <c r="A15" t="str">
        <f>CONCATENATE('Event Structure'!$H$11," NM",ROW($B15)-ROW($B$6)+1)</f>
        <v xml:space="preserve"> NM10</v>
      </c>
      <c r="B15" s="1"/>
      <c r="C15" s="1"/>
      <c r="D15" s="16"/>
      <c r="E15" s="12"/>
      <c r="F15" s="8"/>
      <c r="G15" s="8"/>
      <c r="H15" s="8"/>
      <c r="J15" s="3">
        <f>IFERROR(VLOOKUP($F15,'Event Structure'!$B$15:$G$29,6,FALSE),0)-IFERROR(VLOOKUP($G15,'Event Structure'!$B$33:$G$38,6,FALSE),0)+IFERROR(VLOOKUP($H15,'Event Structure'!$B$42:$G$46,6,FALSE),0)</f>
        <v>0</v>
      </c>
      <c r="K15" s="7"/>
      <c r="L15" s="3">
        <f t="shared" si="0"/>
        <v>0</v>
      </c>
      <c r="N15" s="3">
        <f>IFERROR(VLOOKUP($F15,'Event Structure'!$B$15:$G$29,4,FALSE)/1.1,0)</f>
        <v>0</v>
      </c>
      <c r="O15" s="3">
        <f>IFERROR(VLOOKUP($F15,'Event Structure'!$B$15:$G$29,5,FALSE),0)</f>
        <v>0</v>
      </c>
      <c r="P15" s="3">
        <f t="shared" si="1"/>
        <v>0</v>
      </c>
    </row>
    <row r="16" spans="1:17" x14ac:dyDescent="0.3">
      <c r="A16" t="str">
        <f>CONCATENATE('Event Structure'!$H$11," NM",ROW($B16)-ROW($B$6)+1)</f>
        <v xml:space="preserve"> NM11</v>
      </c>
      <c r="B16" s="1"/>
      <c r="C16" s="1"/>
      <c r="D16" s="16"/>
      <c r="E16" s="12"/>
      <c r="F16" s="8"/>
      <c r="G16" s="8"/>
      <c r="H16" s="8"/>
      <c r="J16" s="3">
        <f>IFERROR(VLOOKUP($F16,'Event Structure'!$B$15:$G$29,6,FALSE),0)-IFERROR(VLOOKUP($G16,'Event Structure'!$B$33:$G$38,6,FALSE),0)+IFERROR(VLOOKUP($H16,'Event Structure'!$B$42:$G$46,6,FALSE),0)</f>
        <v>0</v>
      </c>
      <c r="K16" s="7"/>
      <c r="L16" s="3">
        <f t="shared" si="0"/>
        <v>0</v>
      </c>
      <c r="N16" s="3">
        <f>IFERROR(VLOOKUP($F16,'Event Structure'!$B$15:$G$29,4,FALSE)/1.1,0)</f>
        <v>0</v>
      </c>
      <c r="O16" s="3">
        <f>IFERROR(VLOOKUP($F16,'Event Structure'!$B$15:$G$29,5,FALSE),0)</f>
        <v>0</v>
      </c>
      <c r="P16" s="3">
        <f t="shared" si="1"/>
        <v>0</v>
      </c>
    </row>
    <row r="17" spans="1:16" x14ac:dyDescent="0.3">
      <c r="A17" t="str">
        <f>CONCATENATE('Event Structure'!$H$11," NM",ROW($B17)-ROW($B$6)+1)</f>
        <v xml:space="preserve"> NM12</v>
      </c>
      <c r="B17" s="1"/>
      <c r="C17" s="1"/>
      <c r="D17" s="16"/>
      <c r="E17" s="12"/>
      <c r="F17" s="8"/>
      <c r="G17" s="8"/>
      <c r="H17" s="8"/>
      <c r="J17" s="3">
        <f>IFERROR(VLOOKUP($F17,'Event Structure'!$B$15:$G$29,6,FALSE),0)-IFERROR(VLOOKUP($G17,'Event Structure'!$B$33:$G$38,6,FALSE),0)+IFERROR(VLOOKUP($H17,'Event Structure'!$B$42:$G$46,6,FALSE),0)</f>
        <v>0</v>
      </c>
      <c r="K17" s="7"/>
      <c r="L17" s="3">
        <f t="shared" si="0"/>
        <v>0</v>
      </c>
      <c r="N17" s="3">
        <f>IFERROR(VLOOKUP($F17,'Event Structure'!$B$15:$G$29,4,FALSE)/1.1,0)</f>
        <v>0</v>
      </c>
      <c r="O17" s="3">
        <f>IFERROR(VLOOKUP($F17,'Event Structure'!$B$15:$G$29,5,FALSE),0)</f>
        <v>0</v>
      </c>
      <c r="P17" s="3">
        <f t="shared" si="1"/>
        <v>0</v>
      </c>
    </row>
    <row r="18" spans="1:16" x14ac:dyDescent="0.3">
      <c r="A18" t="str">
        <f>CONCATENATE('Event Structure'!$H$11," NM",ROW($B18)-ROW($B$6)+1)</f>
        <v xml:space="preserve"> NM13</v>
      </c>
      <c r="B18" s="1"/>
      <c r="C18" s="1"/>
      <c r="D18" s="16"/>
      <c r="E18" s="12"/>
      <c r="F18" s="8"/>
      <c r="G18" s="8"/>
      <c r="H18" s="8"/>
      <c r="J18" s="3">
        <f>IFERROR(VLOOKUP($F18,'Event Structure'!$B$15:$G$29,6,FALSE),0)-IFERROR(VLOOKUP($G18,'Event Structure'!$B$33:$G$38,6,FALSE),0)+IFERROR(VLOOKUP($H18,'Event Structure'!$B$42:$G$46,6,FALSE),0)</f>
        <v>0</v>
      </c>
      <c r="K18" s="7"/>
      <c r="L18" s="3">
        <f t="shared" si="0"/>
        <v>0</v>
      </c>
      <c r="N18" s="3">
        <f>IFERROR(VLOOKUP($F18,'Event Structure'!$B$15:$G$29,4,FALSE)/1.1,0)</f>
        <v>0</v>
      </c>
      <c r="O18" s="3">
        <f>IFERROR(VLOOKUP($F18,'Event Structure'!$B$15:$G$29,5,FALSE),0)</f>
        <v>0</v>
      </c>
      <c r="P18" s="3">
        <f t="shared" si="1"/>
        <v>0</v>
      </c>
    </row>
    <row r="19" spans="1:16" x14ac:dyDescent="0.3">
      <c r="A19" t="str">
        <f>CONCATENATE('Event Structure'!$H$11," NM",ROW($B19)-ROW($B$6)+1)</f>
        <v xml:space="preserve"> NM14</v>
      </c>
      <c r="B19" s="1"/>
      <c r="C19" s="1"/>
      <c r="D19" s="16"/>
      <c r="E19" s="12"/>
      <c r="F19" s="8"/>
      <c r="G19" s="8"/>
      <c r="H19" s="8"/>
      <c r="J19" s="3">
        <f>IFERROR(VLOOKUP($F19,'Event Structure'!$B$15:$G$29,6,FALSE),0)-IFERROR(VLOOKUP($G19,'Event Structure'!$B$33:$G$38,6,FALSE),0)+IFERROR(VLOOKUP($H19,'Event Structure'!$B$42:$G$46,6,FALSE),0)</f>
        <v>0</v>
      </c>
      <c r="K19" s="7"/>
      <c r="L19" s="3">
        <f t="shared" si="0"/>
        <v>0</v>
      </c>
      <c r="N19" s="3">
        <f>IFERROR(VLOOKUP($F19,'Event Structure'!$B$15:$G$29,4,FALSE)/1.1,0)</f>
        <v>0</v>
      </c>
      <c r="O19" s="3">
        <f>IFERROR(VLOOKUP($F19,'Event Structure'!$B$15:$G$29,5,FALSE),0)</f>
        <v>0</v>
      </c>
      <c r="P19" s="3">
        <f t="shared" si="1"/>
        <v>0</v>
      </c>
    </row>
    <row r="20" spans="1:16" x14ac:dyDescent="0.3">
      <c r="A20" t="str">
        <f>CONCATENATE('Event Structure'!$H$11," NM",ROW($B20)-ROW($B$6)+1)</f>
        <v xml:space="preserve"> NM15</v>
      </c>
      <c r="B20" s="1"/>
      <c r="C20" s="1"/>
      <c r="D20" s="16"/>
      <c r="E20" s="12"/>
      <c r="F20" s="8"/>
      <c r="G20" s="8"/>
      <c r="H20" s="8"/>
      <c r="J20" s="3">
        <f>IFERROR(VLOOKUP($F20,'Event Structure'!$B$15:$G$29,6,FALSE),0)-IFERROR(VLOOKUP($G20,'Event Structure'!$B$33:$G$38,6,FALSE),0)+IFERROR(VLOOKUP($H20,'Event Structure'!$B$42:$G$46,6,FALSE),0)</f>
        <v>0</v>
      </c>
      <c r="K20" s="7"/>
      <c r="L20" s="3">
        <f t="shared" si="0"/>
        <v>0</v>
      </c>
      <c r="N20" s="3">
        <f>IFERROR(VLOOKUP($F20,'Event Structure'!$B$15:$G$29,4,FALSE)/1.1,0)</f>
        <v>0</v>
      </c>
      <c r="O20" s="3">
        <f>IFERROR(VLOOKUP($F20,'Event Structure'!$B$15:$G$29,5,FALSE),0)</f>
        <v>0</v>
      </c>
      <c r="P20" s="3">
        <f t="shared" si="1"/>
        <v>0</v>
      </c>
    </row>
    <row r="21" spans="1:16" x14ac:dyDescent="0.3">
      <c r="A21" t="str">
        <f>CONCATENATE('Event Structure'!$H$11," NM",ROW($B21)-ROW($B$6)+1)</f>
        <v xml:space="preserve"> NM16</v>
      </c>
      <c r="B21" s="1"/>
      <c r="C21" s="1"/>
      <c r="D21" s="16"/>
      <c r="E21" s="12"/>
      <c r="F21" s="8"/>
      <c r="G21" s="8"/>
      <c r="H21" s="8"/>
      <c r="J21" s="3">
        <f>IFERROR(VLOOKUP($F21,'Event Structure'!$B$15:$G$29,6,FALSE),0)-IFERROR(VLOOKUP($G21,'Event Structure'!$B$33:$G$38,6,FALSE),0)+IFERROR(VLOOKUP($H21,'Event Structure'!$B$42:$G$46,6,FALSE),0)</f>
        <v>0</v>
      </c>
      <c r="K21" s="7"/>
      <c r="L21" s="3">
        <f t="shared" si="0"/>
        <v>0</v>
      </c>
      <c r="N21" s="3">
        <f>IFERROR(VLOOKUP($F21,'Event Structure'!$B$15:$G$29,4,FALSE)/1.1,0)</f>
        <v>0</v>
      </c>
      <c r="O21" s="3">
        <f>IFERROR(VLOOKUP($F21,'Event Structure'!$B$15:$G$29,5,FALSE),0)</f>
        <v>0</v>
      </c>
      <c r="P21" s="3">
        <f t="shared" si="1"/>
        <v>0</v>
      </c>
    </row>
    <row r="22" spans="1:16" x14ac:dyDescent="0.3">
      <c r="A22" t="str">
        <f>CONCATENATE('Event Structure'!$H$11," NM",ROW($B22)-ROW($B$6)+1)</f>
        <v xml:space="preserve"> NM17</v>
      </c>
      <c r="B22" s="1"/>
      <c r="C22" s="1"/>
      <c r="D22" s="16"/>
      <c r="E22" s="12"/>
      <c r="F22" s="8"/>
      <c r="G22" s="8"/>
      <c r="H22" s="8"/>
      <c r="J22" s="3">
        <f>IFERROR(VLOOKUP($F22,'Event Structure'!$B$15:$G$29,6,FALSE),0)-IFERROR(VLOOKUP($G22,'Event Structure'!$B$33:$G$38,6,FALSE),0)+IFERROR(VLOOKUP($H22,'Event Structure'!$B$42:$G$46,6,FALSE),0)</f>
        <v>0</v>
      </c>
      <c r="K22" s="7"/>
      <c r="L22" s="3">
        <f t="shared" si="0"/>
        <v>0</v>
      </c>
      <c r="N22" s="3">
        <f>IFERROR(VLOOKUP($F22,'Event Structure'!$B$15:$G$29,4,FALSE)/1.1,0)</f>
        <v>0</v>
      </c>
      <c r="O22" s="3">
        <f>IFERROR(VLOOKUP($F22,'Event Structure'!$B$15:$G$29,5,FALSE),0)</f>
        <v>0</v>
      </c>
      <c r="P22" s="3">
        <f t="shared" si="1"/>
        <v>0</v>
      </c>
    </row>
    <row r="23" spans="1:16" x14ac:dyDescent="0.3">
      <c r="A23" t="str">
        <f>CONCATENATE('Event Structure'!$H$11," NM",ROW($B23)-ROW($B$6)+1)</f>
        <v xml:space="preserve"> NM18</v>
      </c>
      <c r="B23" s="1"/>
      <c r="C23" s="1"/>
      <c r="D23" s="16"/>
      <c r="E23" s="12"/>
      <c r="F23" s="8"/>
      <c r="G23" s="8"/>
      <c r="H23" s="8"/>
      <c r="J23" s="3">
        <f>IFERROR(VLOOKUP($F23,'Event Structure'!$B$15:$G$29,6,FALSE),0)-IFERROR(VLOOKUP($G23,'Event Structure'!$B$33:$G$38,6,FALSE),0)+IFERROR(VLOOKUP($H23,'Event Structure'!$B$42:$G$46,6,FALSE),0)</f>
        <v>0</v>
      </c>
      <c r="K23" s="7"/>
      <c r="L23" s="3">
        <f t="shared" si="0"/>
        <v>0</v>
      </c>
      <c r="N23" s="3">
        <f>IFERROR(VLOOKUP($F23,'Event Structure'!$B$15:$G$29,4,FALSE)/1.1,0)</f>
        <v>0</v>
      </c>
      <c r="O23" s="3">
        <f>IFERROR(VLOOKUP($F23,'Event Structure'!$B$15:$G$29,5,FALSE),0)</f>
        <v>0</v>
      </c>
      <c r="P23" s="3">
        <f t="shared" si="1"/>
        <v>0</v>
      </c>
    </row>
    <row r="24" spans="1:16" x14ac:dyDescent="0.3">
      <c r="A24" t="str">
        <f>CONCATENATE('Event Structure'!$H$11," NM",ROW($B24)-ROW($B$6)+1)</f>
        <v xml:space="preserve"> NM19</v>
      </c>
      <c r="B24" s="1"/>
      <c r="C24" s="1"/>
      <c r="D24" s="16"/>
      <c r="E24" s="12"/>
      <c r="F24" s="8"/>
      <c r="G24" s="8"/>
      <c r="H24" s="8"/>
      <c r="J24" s="3">
        <f>IFERROR(VLOOKUP($F24,'Event Structure'!$B$15:$G$29,6,FALSE),0)-IFERROR(VLOOKUP($G24,'Event Structure'!$B$33:$G$38,6,FALSE),0)+IFERROR(VLOOKUP($H24,'Event Structure'!$B$42:$G$46,6,FALSE),0)</f>
        <v>0</v>
      </c>
      <c r="K24" s="7"/>
      <c r="L24" s="3">
        <f t="shared" si="0"/>
        <v>0</v>
      </c>
      <c r="N24" s="3">
        <f>IFERROR(VLOOKUP($F24,'Event Structure'!$B$15:$G$29,4,FALSE)/1.1,0)</f>
        <v>0</v>
      </c>
      <c r="O24" s="3">
        <f>IFERROR(VLOOKUP($F24,'Event Structure'!$B$15:$G$29,5,FALSE),0)</f>
        <v>0</v>
      </c>
      <c r="P24" s="3">
        <f t="shared" si="1"/>
        <v>0</v>
      </c>
    </row>
    <row r="25" spans="1:16" x14ac:dyDescent="0.3">
      <c r="A25" t="str">
        <f>CONCATENATE('Event Structure'!$H$11," NM",ROW($B25)-ROW($B$6)+1)</f>
        <v xml:space="preserve"> NM20</v>
      </c>
      <c r="B25" s="1"/>
      <c r="C25" s="1"/>
      <c r="D25" s="16"/>
      <c r="E25" s="12"/>
      <c r="F25" s="8"/>
      <c r="G25" s="8"/>
      <c r="H25" s="8"/>
      <c r="J25" s="3">
        <f>IFERROR(VLOOKUP($F25,'Event Structure'!$B$15:$G$29,6,FALSE),0)-IFERROR(VLOOKUP($G25,'Event Structure'!$B$33:$G$38,6,FALSE),0)+IFERROR(VLOOKUP($H25,'Event Structure'!$B$42:$G$46,6,FALSE),0)</f>
        <v>0</v>
      </c>
      <c r="K25" s="7"/>
      <c r="L25" s="3">
        <f t="shared" si="0"/>
        <v>0</v>
      </c>
      <c r="N25" s="3">
        <f>IFERROR(VLOOKUP($F25,'Event Structure'!$B$15:$G$29,4,FALSE)/1.1,0)</f>
        <v>0</v>
      </c>
      <c r="O25" s="3">
        <f>IFERROR(VLOOKUP($F25,'Event Structure'!$B$15:$G$29,5,FALSE),0)</f>
        <v>0</v>
      </c>
      <c r="P25" s="3">
        <f t="shared" si="1"/>
        <v>0</v>
      </c>
    </row>
    <row r="26" spans="1:16" x14ac:dyDescent="0.3">
      <c r="A26" t="str">
        <f>CONCATENATE('Event Structure'!$H$11," NM",ROW($B26)-ROW($B$6)+1)</f>
        <v xml:space="preserve"> NM21</v>
      </c>
      <c r="B26" s="1"/>
      <c r="C26" s="1"/>
      <c r="D26" s="16"/>
      <c r="E26" s="12"/>
      <c r="F26" s="8"/>
      <c r="G26" s="8"/>
      <c r="H26" s="8"/>
      <c r="J26" s="3">
        <f>IFERROR(VLOOKUP($F26,'Event Structure'!$B$15:$G$29,6,FALSE),0)-IFERROR(VLOOKUP($G26,'Event Structure'!$B$33:$G$38,6,FALSE),0)+IFERROR(VLOOKUP($H26,'Event Structure'!$B$42:$G$46,6,FALSE),0)</f>
        <v>0</v>
      </c>
      <c r="K26" s="7"/>
      <c r="L26" s="3">
        <f t="shared" si="0"/>
        <v>0</v>
      </c>
      <c r="N26" s="3">
        <f>IFERROR(VLOOKUP($F26,'Event Structure'!$B$15:$G$29,4,FALSE)/1.1,0)</f>
        <v>0</v>
      </c>
      <c r="O26" s="3">
        <f>IFERROR(VLOOKUP($F26,'Event Structure'!$B$15:$G$29,5,FALSE),0)</f>
        <v>0</v>
      </c>
      <c r="P26" s="3">
        <f t="shared" si="1"/>
        <v>0</v>
      </c>
    </row>
    <row r="27" spans="1:16" x14ac:dyDescent="0.3">
      <c r="A27" t="str">
        <f>CONCATENATE('Event Structure'!$H$11," NM",ROW($B27)-ROW($B$6)+1)</f>
        <v xml:space="preserve"> NM22</v>
      </c>
      <c r="B27" s="1"/>
      <c r="C27" s="1"/>
      <c r="D27" s="16"/>
      <c r="E27" s="12"/>
      <c r="F27" s="8"/>
      <c r="G27" s="8"/>
      <c r="H27" s="8"/>
      <c r="J27" s="3">
        <f>IFERROR(VLOOKUP($F27,'Event Structure'!$B$15:$G$29,6,FALSE),0)-IFERROR(VLOOKUP($G27,'Event Structure'!$B$33:$G$38,6,FALSE),0)+IFERROR(VLOOKUP($H27,'Event Structure'!$B$42:$G$46,6,FALSE),0)</f>
        <v>0</v>
      </c>
      <c r="K27" s="7"/>
      <c r="L27" s="3">
        <f t="shared" si="0"/>
        <v>0</v>
      </c>
      <c r="N27" s="3">
        <f>IFERROR(VLOOKUP($F27,'Event Structure'!$B$15:$G$29,4,FALSE)/1.1,0)</f>
        <v>0</v>
      </c>
      <c r="O27" s="3">
        <f>IFERROR(VLOOKUP($F27,'Event Structure'!$B$15:$G$29,5,FALSE),0)</f>
        <v>0</v>
      </c>
      <c r="P27" s="3">
        <f t="shared" si="1"/>
        <v>0</v>
      </c>
    </row>
    <row r="28" spans="1:16" x14ac:dyDescent="0.3">
      <c r="A28" t="str">
        <f>CONCATENATE('Event Structure'!$H$11," NM",ROW($B28)-ROW($B$6)+1)</f>
        <v xml:space="preserve"> NM23</v>
      </c>
      <c r="B28" s="1"/>
      <c r="C28" s="1"/>
      <c r="D28" s="16"/>
      <c r="E28" s="12"/>
      <c r="F28" s="8"/>
      <c r="G28" s="8"/>
      <c r="H28" s="8"/>
      <c r="J28" s="3">
        <f>IFERROR(VLOOKUP($F28,'Event Structure'!$B$15:$G$29,6,FALSE),0)-IFERROR(VLOOKUP($G28,'Event Structure'!$B$33:$G$38,6,FALSE),0)+IFERROR(VLOOKUP($H28,'Event Structure'!$B$42:$G$46,6,FALSE),0)</f>
        <v>0</v>
      </c>
      <c r="K28" s="7"/>
      <c r="L28" s="3">
        <f t="shared" si="0"/>
        <v>0</v>
      </c>
      <c r="N28" s="3">
        <f>IFERROR(VLOOKUP($F28,'Event Structure'!$B$15:$G$29,4,FALSE)/1.1,0)</f>
        <v>0</v>
      </c>
      <c r="O28" s="3">
        <f>IFERROR(VLOOKUP($F28,'Event Structure'!$B$15:$G$29,5,FALSE),0)</f>
        <v>0</v>
      </c>
      <c r="P28" s="3">
        <f t="shared" si="1"/>
        <v>0</v>
      </c>
    </row>
    <row r="29" spans="1:16" x14ac:dyDescent="0.3">
      <c r="A29" t="str">
        <f>CONCATENATE('Event Structure'!$H$11," NM",ROW($B29)-ROW($B$6)+1)</f>
        <v xml:space="preserve"> NM24</v>
      </c>
      <c r="B29" s="1"/>
      <c r="C29" s="1"/>
      <c r="D29" s="16"/>
      <c r="E29" s="12"/>
      <c r="F29" s="8"/>
      <c r="G29" s="8"/>
      <c r="H29" s="8"/>
      <c r="J29" s="3">
        <f>IFERROR(VLOOKUP($F29,'Event Structure'!$B$15:$G$29,6,FALSE),0)-IFERROR(VLOOKUP($G29,'Event Structure'!$B$33:$G$38,6,FALSE),0)+IFERROR(VLOOKUP($H29,'Event Structure'!$B$42:$G$46,6,FALSE),0)</f>
        <v>0</v>
      </c>
      <c r="K29" s="7"/>
      <c r="L29" s="3">
        <f t="shared" si="0"/>
        <v>0</v>
      </c>
      <c r="N29" s="3">
        <f>IFERROR(VLOOKUP($F29,'Event Structure'!$B$15:$G$29,4,FALSE)/1.1,0)</f>
        <v>0</v>
      </c>
      <c r="O29" s="3">
        <f>IFERROR(VLOOKUP($F29,'Event Structure'!$B$15:$G$29,5,FALSE),0)</f>
        <v>0</v>
      </c>
      <c r="P29" s="3">
        <f t="shared" si="1"/>
        <v>0</v>
      </c>
    </row>
    <row r="30" spans="1:16" x14ac:dyDescent="0.3">
      <c r="A30" t="str">
        <f>CONCATENATE('Event Structure'!$H$11," NM",ROW($B30)-ROW($B$6)+1)</f>
        <v xml:space="preserve"> NM25</v>
      </c>
      <c r="B30" s="1"/>
      <c r="C30" s="1"/>
      <c r="D30" s="16"/>
      <c r="E30" s="12"/>
      <c r="F30" s="8"/>
      <c r="G30" s="8"/>
      <c r="H30" s="8"/>
      <c r="J30" s="3">
        <f>IFERROR(VLOOKUP($F30,'Event Structure'!$B$15:$G$29,6,FALSE),0)-IFERROR(VLOOKUP($G30,'Event Structure'!$B$33:$G$38,6,FALSE),0)+IFERROR(VLOOKUP($H30,'Event Structure'!$B$42:$G$46,6,FALSE),0)</f>
        <v>0</v>
      </c>
      <c r="K30" s="7"/>
      <c r="L30" s="3">
        <f t="shared" si="0"/>
        <v>0</v>
      </c>
      <c r="N30" s="3">
        <f>IFERROR(VLOOKUP($F30,'Event Structure'!$B$15:$G$29,4,FALSE)/1.1,0)</f>
        <v>0</v>
      </c>
      <c r="O30" s="3">
        <f>IFERROR(VLOOKUP($F30,'Event Structure'!$B$15:$G$29,5,FALSE),0)</f>
        <v>0</v>
      </c>
      <c r="P30" s="3">
        <f t="shared" si="1"/>
        <v>0</v>
      </c>
    </row>
    <row r="31" spans="1:16" x14ac:dyDescent="0.3">
      <c r="A31" t="str">
        <f>CONCATENATE('Event Structure'!$H$11," NM",ROW($B31)-ROW($B$6)+1)</f>
        <v xml:space="preserve"> NM26</v>
      </c>
      <c r="B31" s="1"/>
      <c r="C31" s="1"/>
      <c r="D31" s="16"/>
      <c r="E31" s="12"/>
      <c r="F31" s="8"/>
      <c r="G31" s="8"/>
      <c r="H31" s="8"/>
      <c r="J31" s="3">
        <f>IFERROR(VLOOKUP($F31,'Event Structure'!$B$15:$G$29,6,FALSE),0)-IFERROR(VLOOKUP($G31,'Event Structure'!$B$33:$G$38,6,FALSE),0)+IFERROR(VLOOKUP($H31,'Event Structure'!$B$42:$G$46,6,FALSE),0)</f>
        <v>0</v>
      </c>
      <c r="K31" s="7"/>
      <c r="L31" s="3">
        <f t="shared" si="0"/>
        <v>0</v>
      </c>
      <c r="N31" s="3">
        <f>IFERROR(VLOOKUP($F31,'Event Structure'!$B$15:$G$29,4,FALSE)/1.1,0)</f>
        <v>0</v>
      </c>
      <c r="O31" s="3">
        <f>IFERROR(VLOOKUP($F31,'Event Structure'!$B$15:$G$29,5,FALSE),0)</f>
        <v>0</v>
      </c>
      <c r="P31" s="3">
        <f t="shared" si="1"/>
        <v>0</v>
      </c>
    </row>
    <row r="32" spans="1:16" x14ac:dyDescent="0.3">
      <c r="A32" t="str">
        <f>CONCATENATE('Event Structure'!$H$11," NM",ROW($B32)-ROW($B$6)+1)</f>
        <v xml:space="preserve"> NM27</v>
      </c>
      <c r="B32" s="1"/>
      <c r="C32" s="1"/>
      <c r="D32" s="16"/>
      <c r="E32" s="12"/>
      <c r="F32" s="8"/>
      <c r="G32" s="8"/>
      <c r="H32" s="8"/>
      <c r="J32" s="3">
        <f>IFERROR(VLOOKUP($F32,'Event Structure'!$B$15:$G$29,6,FALSE),0)-IFERROR(VLOOKUP($G32,'Event Structure'!$B$33:$G$38,6,FALSE),0)+IFERROR(VLOOKUP($H32,'Event Structure'!$B$42:$G$46,6,FALSE),0)</f>
        <v>0</v>
      </c>
      <c r="K32" s="7"/>
      <c r="L32" s="3">
        <f t="shared" si="0"/>
        <v>0</v>
      </c>
      <c r="N32" s="3">
        <f>IFERROR(VLOOKUP($F32,'Event Structure'!$B$15:$G$29,4,FALSE)/1.1,0)</f>
        <v>0</v>
      </c>
      <c r="O32" s="3">
        <f>IFERROR(VLOOKUP($F32,'Event Structure'!$B$15:$G$29,5,FALSE),0)</f>
        <v>0</v>
      </c>
      <c r="P32" s="3">
        <f t="shared" si="1"/>
        <v>0</v>
      </c>
    </row>
    <row r="33" spans="1:16" x14ac:dyDescent="0.3">
      <c r="A33" t="str">
        <f>CONCATENATE('Event Structure'!$H$11," NM",ROW($B33)-ROW($B$6)+1)</f>
        <v xml:space="preserve"> NM28</v>
      </c>
      <c r="B33" s="1"/>
      <c r="C33" s="1"/>
      <c r="D33" s="16"/>
      <c r="E33" s="12"/>
      <c r="F33" s="8"/>
      <c r="G33" s="8"/>
      <c r="H33" s="8"/>
      <c r="J33" s="3">
        <f>IFERROR(VLOOKUP($F33,'Event Structure'!$B$15:$G$29,6,FALSE),0)-IFERROR(VLOOKUP($G33,'Event Structure'!$B$33:$G$38,6,FALSE),0)+IFERROR(VLOOKUP($H33,'Event Structure'!$B$42:$G$46,6,FALSE),0)</f>
        <v>0</v>
      </c>
      <c r="K33" s="7"/>
      <c r="L33" s="3">
        <f t="shared" si="0"/>
        <v>0</v>
      </c>
      <c r="N33" s="3">
        <f>IFERROR(VLOOKUP($F33,'Event Structure'!$B$15:$G$29,4,FALSE)/1.1,0)</f>
        <v>0</v>
      </c>
      <c r="O33" s="3">
        <f>IFERROR(VLOOKUP($F33,'Event Structure'!$B$15:$G$29,5,FALSE),0)</f>
        <v>0</v>
      </c>
      <c r="P33" s="3">
        <f t="shared" si="1"/>
        <v>0</v>
      </c>
    </row>
    <row r="34" spans="1:16" x14ac:dyDescent="0.3">
      <c r="A34" t="str">
        <f>CONCATENATE('Event Structure'!$H$11," NM",ROW($B34)-ROW($B$6)+1)</f>
        <v xml:space="preserve"> NM29</v>
      </c>
      <c r="B34" s="1"/>
      <c r="C34" s="1"/>
      <c r="D34" s="16"/>
      <c r="E34" s="12"/>
      <c r="F34" s="8"/>
      <c r="G34" s="8"/>
      <c r="H34" s="8"/>
      <c r="J34" s="3">
        <f>IFERROR(VLOOKUP($F34,'Event Structure'!$B$15:$G$29,6,FALSE),0)-IFERROR(VLOOKUP($G34,'Event Structure'!$B$33:$G$38,6,FALSE),0)+IFERROR(VLOOKUP($H34,'Event Structure'!$B$42:$G$46,6,FALSE),0)</f>
        <v>0</v>
      </c>
      <c r="K34" s="7"/>
      <c r="L34" s="3">
        <f t="shared" si="0"/>
        <v>0</v>
      </c>
      <c r="N34" s="3">
        <f>IFERROR(VLOOKUP($F34,'Event Structure'!$B$15:$G$29,4,FALSE)/1.1,0)</f>
        <v>0</v>
      </c>
      <c r="O34" s="3">
        <f>IFERROR(VLOOKUP($F34,'Event Structure'!$B$15:$G$29,5,FALSE),0)</f>
        <v>0</v>
      </c>
      <c r="P34" s="3">
        <f t="shared" si="1"/>
        <v>0</v>
      </c>
    </row>
    <row r="35" spans="1:16" x14ac:dyDescent="0.3">
      <c r="A35" t="str">
        <f>CONCATENATE('Event Structure'!$H$11," NM",ROW($B35)-ROW($B$6)+1)</f>
        <v xml:space="preserve"> NM30</v>
      </c>
      <c r="B35" s="1"/>
      <c r="C35" s="1"/>
      <c r="D35" s="16"/>
      <c r="E35" s="12"/>
      <c r="F35" s="8"/>
      <c r="G35" s="8"/>
      <c r="H35" s="8"/>
      <c r="J35" s="3">
        <f>IFERROR(VLOOKUP($F35,'Event Structure'!$B$15:$G$29,6,FALSE),0)-IFERROR(VLOOKUP($G35,'Event Structure'!$B$33:$G$38,6,FALSE),0)+IFERROR(VLOOKUP($H35,'Event Structure'!$B$42:$G$46,6,FALSE),0)</f>
        <v>0</v>
      </c>
      <c r="K35" s="7"/>
      <c r="L35" s="3">
        <f t="shared" si="0"/>
        <v>0</v>
      </c>
      <c r="N35" s="3">
        <f>IFERROR(VLOOKUP($F35,'Event Structure'!$B$15:$G$29,4,FALSE)/1.1,0)</f>
        <v>0</v>
      </c>
      <c r="O35" s="3">
        <f>IFERROR(VLOOKUP($F35,'Event Structure'!$B$15:$G$29,5,FALSE),0)</f>
        <v>0</v>
      </c>
      <c r="P35" s="3">
        <f t="shared" si="1"/>
        <v>0</v>
      </c>
    </row>
    <row r="36" spans="1:16" x14ac:dyDescent="0.3">
      <c r="A36" t="str">
        <f>CONCATENATE('Event Structure'!$H$11," NM",ROW($B36)-ROW($B$6)+1)</f>
        <v xml:space="preserve"> NM31</v>
      </c>
      <c r="B36" s="1"/>
      <c r="C36" s="1"/>
      <c r="D36" s="16"/>
      <c r="E36" s="12"/>
      <c r="F36" s="8"/>
      <c r="G36" s="8"/>
      <c r="H36" s="8"/>
      <c r="J36" s="3">
        <f>IFERROR(VLOOKUP($F36,'Event Structure'!$B$15:$G$29,6,FALSE),0)-IFERROR(VLOOKUP($G36,'Event Structure'!$B$33:$G$38,6,FALSE),0)+IFERROR(VLOOKUP($H36,'Event Structure'!$B$42:$G$46,6,FALSE),0)</f>
        <v>0</v>
      </c>
      <c r="K36" s="7"/>
      <c r="L36" s="3">
        <f t="shared" si="0"/>
        <v>0</v>
      </c>
      <c r="N36" s="3">
        <f>IFERROR(VLOOKUP($F36,'Event Structure'!$B$15:$G$29,4,FALSE)/1.1,0)</f>
        <v>0</v>
      </c>
      <c r="O36" s="3">
        <f>IFERROR(VLOOKUP($F36,'Event Structure'!$B$15:$G$29,5,FALSE),0)</f>
        <v>0</v>
      </c>
      <c r="P36" s="3">
        <f t="shared" si="1"/>
        <v>0</v>
      </c>
    </row>
    <row r="37" spans="1:16" x14ac:dyDescent="0.3">
      <c r="A37" t="str">
        <f>CONCATENATE('Event Structure'!$H$11," NM",ROW($B37)-ROW($B$6)+1)</f>
        <v xml:space="preserve"> NM32</v>
      </c>
      <c r="B37" s="1"/>
      <c r="C37" s="1"/>
      <c r="D37" s="16"/>
      <c r="E37" s="12"/>
      <c r="F37" s="8"/>
      <c r="G37" s="8"/>
      <c r="H37" s="8"/>
      <c r="J37" s="3">
        <f>IFERROR(VLOOKUP($F37,'Event Structure'!$B$15:$G$29,6,FALSE),0)-IFERROR(VLOOKUP($G37,'Event Structure'!$B$33:$G$38,6,FALSE),0)+IFERROR(VLOOKUP($H37,'Event Structure'!$B$42:$G$46,6,FALSE),0)</f>
        <v>0</v>
      </c>
      <c r="K37" s="7"/>
      <c r="L37" s="3">
        <f t="shared" si="0"/>
        <v>0</v>
      </c>
      <c r="N37" s="3">
        <f>IFERROR(VLOOKUP($F37,'Event Structure'!$B$15:$G$29,4,FALSE)/1.1,0)</f>
        <v>0</v>
      </c>
      <c r="O37" s="3">
        <f>IFERROR(VLOOKUP($F37,'Event Structure'!$B$15:$G$29,5,FALSE),0)</f>
        <v>0</v>
      </c>
      <c r="P37" s="3">
        <f t="shared" si="1"/>
        <v>0</v>
      </c>
    </row>
    <row r="38" spans="1:16" x14ac:dyDescent="0.3">
      <c r="A38" t="str">
        <f>CONCATENATE('Event Structure'!$H$11," NM",ROW($B38)-ROW($B$6)+1)</f>
        <v xml:space="preserve"> NM33</v>
      </c>
      <c r="B38" s="1"/>
      <c r="C38" s="1"/>
      <c r="D38" s="16"/>
      <c r="E38" s="12"/>
      <c r="F38" s="8"/>
      <c r="G38" s="8"/>
      <c r="H38" s="8"/>
      <c r="J38" s="3">
        <f>IFERROR(VLOOKUP($F38,'Event Structure'!$B$15:$G$29,6,FALSE),0)-IFERROR(VLOOKUP($G38,'Event Structure'!$B$33:$G$38,6,FALSE),0)+IFERROR(VLOOKUP($H38,'Event Structure'!$B$42:$G$46,6,FALSE),0)</f>
        <v>0</v>
      </c>
      <c r="K38" s="7"/>
      <c r="L38" s="3">
        <f t="shared" si="0"/>
        <v>0</v>
      </c>
      <c r="N38" s="3">
        <f>IFERROR(VLOOKUP($F38,'Event Structure'!$B$15:$G$29,4,FALSE)/1.1,0)</f>
        <v>0</v>
      </c>
      <c r="O38" s="3">
        <f>IFERROR(VLOOKUP($F38,'Event Structure'!$B$15:$G$29,5,FALSE),0)</f>
        <v>0</v>
      </c>
      <c r="P38" s="3">
        <f t="shared" si="1"/>
        <v>0</v>
      </c>
    </row>
    <row r="39" spans="1:16" x14ac:dyDescent="0.3">
      <c r="A39" t="str">
        <f>CONCATENATE('Event Structure'!$H$11," NM",ROW($B39)-ROW($B$6)+1)</f>
        <v xml:space="preserve"> NM34</v>
      </c>
      <c r="B39" s="1"/>
      <c r="C39" s="1"/>
      <c r="D39" s="16"/>
      <c r="E39" s="12"/>
      <c r="F39" s="8"/>
      <c r="G39" s="8"/>
      <c r="H39" s="8"/>
      <c r="J39" s="3">
        <f>IFERROR(VLOOKUP($F39,'Event Structure'!$B$15:$G$29,6,FALSE),0)-IFERROR(VLOOKUP($G39,'Event Structure'!$B$33:$G$38,6,FALSE),0)+IFERROR(VLOOKUP($H39,'Event Structure'!$B$42:$G$46,6,FALSE),0)</f>
        <v>0</v>
      </c>
      <c r="K39" s="7"/>
      <c r="L39" s="3">
        <f t="shared" si="0"/>
        <v>0</v>
      </c>
      <c r="N39" s="3">
        <f>IFERROR(VLOOKUP($F39,'Event Structure'!$B$15:$G$29,4,FALSE)/1.1,0)</f>
        <v>0</v>
      </c>
      <c r="O39" s="3">
        <f>IFERROR(VLOOKUP($F39,'Event Structure'!$B$15:$G$29,5,FALSE),0)</f>
        <v>0</v>
      </c>
      <c r="P39" s="3">
        <f t="shared" si="1"/>
        <v>0</v>
      </c>
    </row>
    <row r="40" spans="1:16" x14ac:dyDescent="0.3">
      <c r="A40" t="str">
        <f>CONCATENATE('Event Structure'!$H$11," NM",ROW($B40)-ROW($B$6)+1)</f>
        <v xml:space="preserve"> NM35</v>
      </c>
      <c r="B40" s="1"/>
      <c r="C40" s="1"/>
      <c r="D40" s="16"/>
      <c r="E40" s="12"/>
      <c r="F40" s="8"/>
      <c r="G40" s="8"/>
      <c r="H40" s="8"/>
      <c r="J40" s="3">
        <f>IFERROR(VLOOKUP($F40,'Event Structure'!$B$15:$G$29,6,FALSE),0)-IFERROR(VLOOKUP($G40,'Event Structure'!$B$33:$G$38,6,FALSE),0)+IFERROR(VLOOKUP($H40,'Event Structure'!$B$42:$G$46,6,FALSE),0)</f>
        <v>0</v>
      </c>
      <c r="K40" s="7"/>
      <c r="L40" s="3">
        <f t="shared" si="0"/>
        <v>0</v>
      </c>
      <c r="N40" s="3">
        <f>IFERROR(VLOOKUP($F40,'Event Structure'!$B$15:$G$29,4,FALSE)/1.1,0)</f>
        <v>0</v>
      </c>
      <c r="O40" s="3">
        <f>IFERROR(VLOOKUP($F40,'Event Structure'!$B$15:$G$29,5,FALSE),0)</f>
        <v>0</v>
      </c>
      <c r="P40" s="3">
        <f t="shared" si="1"/>
        <v>0</v>
      </c>
    </row>
    <row r="41" spans="1:16" x14ac:dyDescent="0.3">
      <c r="A41" t="str">
        <f>CONCATENATE('Event Structure'!$H$11," NM",ROW($B41)-ROW($B$6)+1)</f>
        <v xml:space="preserve"> NM36</v>
      </c>
      <c r="B41" s="1"/>
      <c r="C41" s="1"/>
      <c r="D41" s="16"/>
      <c r="E41" s="12"/>
      <c r="F41" s="8"/>
      <c r="G41" s="8"/>
      <c r="H41" s="8"/>
      <c r="J41" s="3">
        <f>IFERROR(VLOOKUP($F41,'Event Structure'!$B$15:$G$29,6,FALSE),0)-IFERROR(VLOOKUP($G41,'Event Structure'!$B$33:$G$38,6,FALSE),0)+IFERROR(VLOOKUP($H41,'Event Structure'!$B$42:$G$46,6,FALSE),0)</f>
        <v>0</v>
      </c>
      <c r="K41" s="7"/>
      <c r="L41" s="3">
        <f t="shared" si="0"/>
        <v>0</v>
      </c>
      <c r="N41" s="3">
        <f>IFERROR(VLOOKUP($F41,'Event Structure'!$B$15:$G$29,4,FALSE)/1.1,0)</f>
        <v>0</v>
      </c>
      <c r="O41" s="3">
        <f>IFERROR(VLOOKUP($F41,'Event Structure'!$B$15:$G$29,5,FALSE),0)</f>
        <v>0</v>
      </c>
      <c r="P41" s="3">
        <f t="shared" si="1"/>
        <v>0</v>
      </c>
    </row>
    <row r="42" spans="1:16" x14ac:dyDescent="0.3">
      <c r="A42" t="str">
        <f>CONCATENATE('Event Structure'!$H$11," NM",ROW($B42)-ROW($B$6)+1)</f>
        <v xml:space="preserve"> NM37</v>
      </c>
      <c r="B42" s="1"/>
      <c r="C42" s="1"/>
      <c r="D42" s="16"/>
      <c r="E42" s="12"/>
      <c r="F42" s="8"/>
      <c r="G42" s="8"/>
      <c r="H42" s="8"/>
      <c r="J42" s="3">
        <f>IFERROR(VLOOKUP($F42,'Event Structure'!$B$15:$G$29,6,FALSE),0)-IFERROR(VLOOKUP($G42,'Event Structure'!$B$33:$G$38,6,FALSE),0)+IFERROR(VLOOKUP($H42,'Event Structure'!$B$42:$G$46,6,FALSE),0)</f>
        <v>0</v>
      </c>
      <c r="K42" s="7"/>
      <c r="L42" s="3">
        <f t="shared" si="0"/>
        <v>0</v>
      </c>
      <c r="N42" s="3">
        <f>IFERROR(VLOOKUP($F42,'Event Structure'!$B$15:$G$29,4,FALSE)/1.1,0)</f>
        <v>0</v>
      </c>
      <c r="O42" s="3">
        <f>IFERROR(VLOOKUP($F42,'Event Structure'!$B$15:$G$29,5,FALSE),0)</f>
        <v>0</v>
      </c>
      <c r="P42" s="3">
        <f t="shared" si="1"/>
        <v>0</v>
      </c>
    </row>
    <row r="43" spans="1:16" x14ac:dyDescent="0.3">
      <c r="A43" t="str">
        <f>CONCATENATE('Event Structure'!$H$11," NM",ROW($B43)-ROW($B$6)+1)</f>
        <v xml:space="preserve"> NM38</v>
      </c>
      <c r="B43" s="1"/>
      <c r="C43" s="1"/>
      <c r="D43" s="16"/>
      <c r="E43" s="12"/>
      <c r="F43" s="8"/>
      <c r="G43" s="8"/>
      <c r="H43" s="8"/>
      <c r="J43" s="3">
        <f>IFERROR(VLOOKUP($F43,'Event Structure'!$B$15:$G$29,6,FALSE),0)-IFERROR(VLOOKUP($G43,'Event Structure'!$B$33:$G$38,6,FALSE),0)+IFERROR(VLOOKUP($H43,'Event Structure'!$B$42:$G$46,6,FALSE),0)</f>
        <v>0</v>
      </c>
      <c r="K43" s="7"/>
      <c r="L43" s="3">
        <f t="shared" si="0"/>
        <v>0</v>
      </c>
      <c r="N43" s="3">
        <f>IFERROR(VLOOKUP($F43,'Event Structure'!$B$15:$G$29,4,FALSE)/1.1,0)</f>
        <v>0</v>
      </c>
      <c r="O43" s="3">
        <f>IFERROR(VLOOKUP($F43,'Event Structure'!$B$15:$G$29,5,FALSE),0)</f>
        <v>0</v>
      </c>
      <c r="P43" s="3">
        <f t="shared" si="1"/>
        <v>0</v>
      </c>
    </row>
    <row r="44" spans="1:16" x14ac:dyDescent="0.3">
      <c r="A44" t="str">
        <f>CONCATENATE('Event Structure'!$H$11," NM",ROW($B44)-ROW($B$6)+1)</f>
        <v xml:space="preserve"> NM39</v>
      </c>
      <c r="B44" s="1"/>
      <c r="C44" s="1"/>
      <c r="D44" s="16"/>
      <c r="E44" s="12"/>
      <c r="F44" s="8"/>
      <c r="G44" s="8"/>
      <c r="H44" s="8"/>
      <c r="J44" s="3">
        <f>IFERROR(VLOOKUP($F44,'Event Structure'!$B$15:$G$29,6,FALSE),0)-IFERROR(VLOOKUP($G44,'Event Structure'!$B$33:$G$38,6,FALSE),0)+IFERROR(VLOOKUP($H44,'Event Structure'!$B$42:$G$46,6,FALSE),0)</f>
        <v>0</v>
      </c>
      <c r="K44" s="7"/>
      <c r="L44" s="3">
        <f t="shared" si="0"/>
        <v>0</v>
      </c>
      <c r="N44" s="3">
        <f>IFERROR(VLOOKUP($F44,'Event Structure'!$B$15:$G$29,4,FALSE)/1.1,0)</f>
        <v>0</v>
      </c>
      <c r="O44" s="3">
        <f>IFERROR(VLOOKUP($F44,'Event Structure'!$B$15:$G$29,5,FALSE),0)</f>
        <v>0</v>
      </c>
      <c r="P44" s="3">
        <f t="shared" si="1"/>
        <v>0</v>
      </c>
    </row>
    <row r="45" spans="1:16" x14ac:dyDescent="0.3">
      <c r="A45" t="str">
        <f>CONCATENATE('Event Structure'!$H$11," NM",ROW($B45)-ROW($B$6)+1)</f>
        <v xml:space="preserve"> NM40</v>
      </c>
      <c r="B45" s="1"/>
      <c r="C45" s="1"/>
      <c r="D45" s="16"/>
      <c r="E45" s="12"/>
      <c r="F45" s="8"/>
      <c r="G45" s="8"/>
      <c r="H45" s="8"/>
      <c r="J45" s="3">
        <f>IFERROR(VLOOKUP($F45,'Event Structure'!$B$15:$G$29,6,FALSE),0)-IFERROR(VLOOKUP($G45,'Event Structure'!$B$33:$G$38,6,FALSE),0)+IFERROR(VLOOKUP($H45,'Event Structure'!$B$42:$G$46,6,FALSE),0)</f>
        <v>0</v>
      </c>
      <c r="K45" s="7"/>
      <c r="L45" s="3">
        <f t="shared" si="0"/>
        <v>0</v>
      </c>
      <c r="N45" s="3">
        <f>IFERROR(VLOOKUP($F45,'Event Structure'!$B$15:$G$29,4,FALSE)/1.1,0)</f>
        <v>0</v>
      </c>
      <c r="O45" s="3">
        <f>IFERROR(VLOOKUP($F45,'Event Structure'!$B$15:$G$29,5,FALSE),0)</f>
        <v>0</v>
      </c>
      <c r="P45" s="3">
        <f t="shared" si="1"/>
        <v>0</v>
      </c>
    </row>
    <row r="46" spans="1:16" x14ac:dyDescent="0.3">
      <c r="A46" t="str">
        <f>CONCATENATE('Event Structure'!$H$11," NM",ROW($B46)-ROW($B$6)+1)</f>
        <v xml:space="preserve"> NM41</v>
      </c>
      <c r="B46" s="1"/>
      <c r="C46" s="1"/>
      <c r="D46" s="16"/>
      <c r="E46" s="12"/>
      <c r="F46" s="8"/>
      <c r="G46" s="8"/>
      <c r="H46" s="8"/>
      <c r="J46" s="3">
        <f>IFERROR(VLOOKUP($F46,'Event Structure'!$B$15:$G$29,6,FALSE),0)-IFERROR(VLOOKUP($G46,'Event Structure'!$B$33:$G$38,6,FALSE),0)+IFERROR(VLOOKUP($H46,'Event Structure'!$B$42:$G$46,6,FALSE),0)</f>
        <v>0</v>
      </c>
      <c r="K46" s="7"/>
      <c r="L46" s="3">
        <f t="shared" si="0"/>
        <v>0</v>
      </c>
      <c r="N46" s="3">
        <f>IFERROR(VLOOKUP($F46,'Event Structure'!$B$15:$G$29,4,FALSE)/1.1,0)</f>
        <v>0</v>
      </c>
      <c r="O46" s="3">
        <f>IFERROR(VLOOKUP($F46,'Event Structure'!$B$15:$G$29,5,FALSE),0)</f>
        <v>0</v>
      </c>
      <c r="P46" s="3">
        <f t="shared" si="1"/>
        <v>0</v>
      </c>
    </row>
    <row r="47" spans="1:16" x14ac:dyDescent="0.3">
      <c r="A47" t="str">
        <f>CONCATENATE('Event Structure'!$H$11," NM",ROW($B47)-ROW($B$6)+1)</f>
        <v xml:space="preserve"> NM42</v>
      </c>
      <c r="B47" s="1"/>
      <c r="C47" s="1"/>
      <c r="D47" s="16"/>
      <c r="E47" s="12"/>
      <c r="F47" s="8"/>
      <c r="G47" s="8"/>
      <c r="H47" s="8"/>
      <c r="J47" s="3">
        <f>IFERROR(VLOOKUP($F47,'Event Structure'!$B$15:$G$29,6,FALSE),0)-IFERROR(VLOOKUP($G47,'Event Structure'!$B$33:$G$38,6,FALSE),0)+IFERROR(VLOOKUP($H47,'Event Structure'!$B$42:$G$46,6,FALSE),0)</f>
        <v>0</v>
      </c>
      <c r="K47" s="7"/>
      <c r="L47" s="3">
        <f t="shared" si="0"/>
        <v>0</v>
      </c>
      <c r="N47" s="3">
        <f>IFERROR(VLOOKUP($F47,'Event Structure'!$B$15:$G$29,4,FALSE)/1.1,0)</f>
        <v>0</v>
      </c>
      <c r="O47" s="3">
        <f>IFERROR(VLOOKUP($F47,'Event Structure'!$B$15:$G$29,5,FALSE),0)</f>
        <v>0</v>
      </c>
      <c r="P47" s="3">
        <f t="shared" si="1"/>
        <v>0</v>
      </c>
    </row>
    <row r="48" spans="1:16" x14ac:dyDescent="0.3">
      <c r="A48" t="str">
        <f>CONCATENATE('Event Structure'!$H$11," NM",ROW($B48)-ROW($B$6)+1)</f>
        <v xml:space="preserve"> NM43</v>
      </c>
      <c r="B48" s="1"/>
      <c r="C48" s="1"/>
      <c r="D48" s="16"/>
      <c r="E48" s="12"/>
      <c r="F48" s="8"/>
      <c r="G48" s="8"/>
      <c r="H48" s="8"/>
      <c r="J48" s="3">
        <f>IFERROR(VLOOKUP($F48,'Event Structure'!$B$15:$G$29,6,FALSE),0)-IFERROR(VLOOKUP($G48,'Event Structure'!$B$33:$G$38,6,FALSE),0)+IFERROR(VLOOKUP($H48,'Event Structure'!$B$42:$G$46,6,FALSE),0)</f>
        <v>0</v>
      </c>
      <c r="K48" s="7"/>
      <c r="L48" s="3">
        <f t="shared" si="0"/>
        <v>0</v>
      </c>
      <c r="N48" s="3">
        <f>IFERROR(VLOOKUP($F48,'Event Structure'!$B$15:$G$29,4,FALSE)/1.1,0)</f>
        <v>0</v>
      </c>
      <c r="O48" s="3">
        <f>IFERROR(VLOOKUP($F48,'Event Structure'!$B$15:$G$29,5,FALSE),0)</f>
        <v>0</v>
      </c>
      <c r="P48" s="3">
        <f t="shared" si="1"/>
        <v>0</v>
      </c>
    </row>
    <row r="49" spans="1:16" x14ac:dyDescent="0.3">
      <c r="A49" t="str">
        <f>CONCATENATE('Event Structure'!$H$11," NM",ROW($B49)-ROW($B$6)+1)</f>
        <v xml:space="preserve"> NM44</v>
      </c>
      <c r="B49" s="1"/>
      <c r="C49" s="1"/>
      <c r="D49" s="16"/>
      <c r="E49" s="12"/>
      <c r="F49" s="8"/>
      <c r="G49" s="8"/>
      <c r="H49" s="8"/>
      <c r="J49" s="3">
        <f>IFERROR(VLOOKUP($F49,'Event Structure'!$B$15:$G$29,6,FALSE),0)-IFERROR(VLOOKUP($G49,'Event Structure'!$B$33:$G$38,6,FALSE),0)+IFERROR(VLOOKUP($H49,'Event Structure'!$B$42:$G$46,6,FALSE),0)</f>
        <v>0</v>
      </c>
      <c r="K49" s="7"/>
      <c r="L49" s="3">
        <f t="shared" si="0"/>
        <v>0</v>
      </c>
      <c r="N49" s="3">
        <f>IFERROR(VLOOKUP($F49,'Event Structure'!$B$15:$G$29,4,FALSE)/1.1,0)</f>
        <v>0</v>
      </c>
      <c r="O49" s="3">
        <f>IFERROR(VLOOKUP($F49,'Event Structure'!$B$15:$G$29,5,FALSE),0)</f>
        <v>0</v>
      </c>
      <c r="P49" s="3">
        <f t="shared" si="1"/>
        <v>0</v>
      </c>
    </row>
    <row r="50" spans="1:16" x14ac:dyDescent="0.3">
      <c r="A50" t="str">
        <f>CONCATENATE('Event Structure'!$H$11," NM",ROW($B50)-ROW($B$6)+1)</f>
        <v xml:space="preserve"> NM45</v>
      </c>
      <c r="B50" s="1"/>
      <c r="C50" s="1"/>
      <c r="D50" s="16"/>
      <c r="E50" s="12"/>
      <c r="F50" s="8"/>
      <c r="G50" s="8"/>
      <c r="H50" s="8"/>
      <c r="J50" s="3">
        <f>IFERROR(VLOOKUP($F50,'Event Structure'!$B$15:$G$29,6,FALSE),0)-IFERROR(VLOOKUP($G50,'Event Structure'!$B$33:$G$38,6,FALSE),0)+IFERROR(VLOOKUP($H50,'Event Structure'!$B$42:$G$46,6,FALSE),0)</f>
        <v>0</v>
      </c>
      <c r="K50" s="7"/>
      <c r="L50" s="3">
        <f t="shared" si="0"/>
        <v>0</v>
      </c>
      <c r="N50" s="3">
        <f>IFERROR(VLOOKUP($F50,'Event Structure'!$B$15:$G$29,4,FALSE)/1.1,0)</f>
        <v>0</v>
      </c>
      <c r="O50" s="3">
        <f>IFERROR(VLOOKUP($F50,'Event Structure'!$B$15:$G$29,5,FALSE),0)</f>
        <v>0</v>
      </c>
      <c r="P50" s="3">
        <f t="shared" si="1"/>
        <v>0</v>
      </c>
    </row>
    <row r="51" spans="1:16" x14ac:dyDescent="0.3">
      <c r="A51" t="str">
        <f>CONCATENATE('Event Structure'!$H$11," NM",ROW($B51)-ROW($B$6)+1)</f>
        <v xml:space="preserve"> NM46</v>
      </c>
      <c r="B51" s="1"/>
      <c r="C51" s="1"/>
      <c r="D51" s="16"/>
      <c r="E51" s="12"/>
      <c r="F51" s="8"/>
      <c r="G51" s="8"/>
      <c r="H51" s="8"/>
      <c r="J51" s="3">
        <f>IFERROR(VLOOKUP($F51,'Event Structure'!$B$15:$G$29,6,FALSE),0)-IFERROR(VLOOKUP($G51,'Event Structure'!$B$33:$G$38,6,FALSE),0)+IFERROR(VLOOKUP($H51,'Event Structure'!$B$42:$G$46,6,FALSE),0)</f>
        <v>0</v>
      </c>
      <c r="K51" s="7"/>
      <c r="L51" s="3">
        <f t="shared" si="0"/>
        <v>0</v>
      </c>
      <c r="N51" s="3">
        <f>IFERROR(VLOOKUP($F51,'Event Structure'!$B$15:$G$29,4,FALSE)/1.1,0)</f>
        <v>0</v>
      </c>
      <c r="O51" s="3">
        <f>IFERROR(VLOOKUP($F51,'Event Structure'!$B$15:$G$29,5,FALSE),0)</f>
        <v>0</v>
      </c>
      <c r="P51" s="3">
        <f t="shared" si="1"/>
        <v>0</v>
      </c>
    </row>
    <row r="52" spans="1:16" x14ac:dyDescent="0.3">
      <c r="A52" t="str">
        <f>CONCATENATE('Event Structure'!$H$11," NM",ROW($B52)-ROW($B$6)+1)</f>
        <v xml:space="preserve"> NM47</v>
      </c>
      <c r="B52" s="1"/>
      <c r="C52" s="1"/>
      <c r="D52" s="16"/>
      <c r="E52" s="12"/>
      <c r="F52" s="8"/>
      <c r="G52" s="8"/>
      <c r="H52" s="8"/>
      <c r="J52" s="3">
        <f>IFERROR(VLOOKUP($F52,'Event Structure'!$B$15:$G$29,6,FALSE),0)-IFERROR(VLOOKUP($G52,'Event Structure'!$B$33:$G$38,6,FALSE),0)+IFERROR(VLOOKUP($H52,'Event Structure'!$B$42:$G$46,6,FALSE),0)</f>
        <v>0</v>
      </c>
      <c r="K52" s="7"/>
      <c r="L52" s="3">
        <f t="shared" si="0"/>
        <v>0</v>
      </c>
      <c r="N52" s="3">
        <f>IFERROR(VLOOKUP($F52,'Event Structure'!$B$15:$G$29,4,FALSE)/1.1,0)</f>
        <v>0</v>
      </c>
      <c r="O52" s="3">
        <f>IFERROR(VLOOKUP($F52,'Event Structure'!$B$15:$G$29,5,FALSE),0)</f>
        <v>0</v>
      </c>
      <c r="P52" s="3">
        <f t="shared" si="1"/>
        <v>0</v>
      </c>
    </row>
    <row r="53" spans="1:16" x14ac:dyDescent="0.3">
      <c r="A53" t="str">
        <f>CONCATENATE('Event Structure'!$H$11," NM",ROW($B53)-ROW($B$6)+1)</f>
        <v xml:space="preserve"> NM48</v>
      </c>
      <c r="B53" s="1"/>
      <c r="C53" s="1"/>
      <c r="D53" s="16"/>
      <c r="E53" s="12"/>
      <c r="F53" s="8"/>
      <c r="G53" s="8"/>
      <c r="H53" s="8"/>
      <c r="J53" s="3">
        <f>IFERROR(VLOOKUP($F53,'Event Structure'!$B$15:$G$29,6,FALSE),0)-IFERROR(VLOOKUP($G53,'Event Structure'!$B$33:$G$38,6,FALSE),0)+IFERROR(VLOOKUP($H53,'Event Structure'!$B$42:$G$46,6,FALSE),0)</f>
        <v>0</v>
      </c>
      <c r="K53" s="7"/>
      <c r="L53" s="3">
        <f t="shared" si="0"/>
        <v>0</v>
      </c>
      <c r="N53" s="3">
        <f>IFERROR(VLOOKUP($F53,'Event Structure'!$B$15:$G$29,4,FALSE)/1.1,0)</f>
        <v>0</v>
      </c>
      <c r="O53" s="3">
        <f>IFERROR(VLOOKUP($F53,'Event Structure'!$B$15:$G$29,5,FALSE),0)</f>
        <v>0</v>
      </c>
      <c r="P53" s="3">
        <f t="shared" si="1"/>
        <v>0</v>
      </c>
    </row>
    <row r="54" spans="1:16" x14ac:dyDescent="0.3">
      <c r="A54" t="str">
        <f>CONCATENATE('Event Structure'!$H$11," NM",ROW($B54)-ROW($B$6)+1)</f>
        <v xml:space="preserve"> NM49</v>
      </c>
      <c r="B54" s="1"/>
      <c r="C54" s="1"/>
      <c r="D54" s="16"/>
      <c r="E54" s="12"/>
      <c r="F54" s="8"/>
      <c r="G54" s="8"/>
      <c r="H54" s="8"/>
      <c r="J54" s="3">
        <f>IFERROR(VLOOKUP($F54,'Event Structure'!$B$15:$G$29,6,FALSE),0)-IFERROR(VLOOKUP($G54,'Event Structure'!$B$33:$G$38,6,FALSE),0)+IFERROR(VLOOKUP($H54,'Event Structure'!$B$42:$G$46,6,FALSE),0)</f>
        <v>0</v>
      </c>
      <c r="K54" s="7"/>
      <c r="L54" s="3">
        <f t="shared" si="0"/>
        <v>0</v>
      </c>
      <c r="N54" s="3">
        <f>IFERROR(VLOOKUP($F54,'Event Structure'!$B$15:$G$29,4,FALSE)/1.1,0)</f>
        <v>0</v>
      </c>
      <c r="O54" s="3">
        <f>IFERROR(VLOOKUP($F54,'Event Structure'!$B$15:$G$29,5,FALSE),0)</f>
        <v>0</v>
      </c>
      <c r="P54" s="3">
        <f t="shared" si="1"/>
        <v>0</v>
      </c>
    </row>
    <row r="55" spans="1:16" x14ac:dyDescent="0.3">
      <c r="A55" t="str">
        <f>CONCATENATE('Event Structure'!$H$11," NM",ROW($B55)-ROW($B$6)+1)</f>
        <v xml:space="preserve"> NM50</v>
      </c>
      <c r="B55" s="1"/>
      <c r="C55" s="1"/>
      <c r="D55" s="16"/>
      <c r="E55" s="12"/>
      <c r="F55" s="8"/>
      <c r="G55" s="8"/>
      <c r="H55" s="8"/>
      <c r="J55" s="3">
        <f>IFERROR(VLOOKUP($F55,'Event Structure'!$B$15:$G$29,6,FALSE),0)-IFERROR(VLOOKUP($G55,'Event Structure'!$B$33:$G$38,6,FALSE),0)+IFERROR(VLOOKUP($H55,'Event Structure'!$B$42:$G$46,6,FALSE),0)</f>
        <v>0</v>
      </c>
      <c r="K55" s="7"/>
      <c r="L55" s="3">
        <f t="shared" si="0"/>
        <v>0</v>
      </c>
      <c r="N55" s="3">
        <f>IFERROR(VLOOKUP($F55,'Event Structure'!$B$15:$G$29,4,FALSE)/1.1,0)</f>
        <v>0</v>
      </c>
      <c r="O55" s="3">
        <f>IFERROR(VLOOKUP($F55,'Event Structure'!$B$15:$G$29,5,FALSE),0)</f>
        <v>0</v>
      </c>
      <c r="P55" s="3">
        <f t="shared" si="1"/>
        <v>0</v>
      </c>
    </row>
    <row r="56" spans="1:16" x14ac:dyDescent="0.3">
      <c r="A56" t="str">
        <f>CONCATENATE('Event Structure'!$H$11," NM",ROW($B56)-ROW($B$6)+1)</f>
        <v xml:space="preserve"> NM51</v>
      </c>
      <c r="B56" s="1"/>
      <c r="C56" s="1"/>
      <c r="D56" s="16"/>
      <c r="E56" s="12"/>
      <c r="F56" s="8"/>
      <c r="G56" s="8"/>
      <c r="H56" s="8"/>
      <c r="J56" s="3">
        <f>IFERROR(VLOOKUP($F56,'Event Structure'!$B$15:$G$29,6,FALSE),0)-IFERROR(VLOOKUP($G56,'Event Structure'!$B$33:$G$38,6,FALSE),0)+IFERROR(VLOOKUP($H56,'Event Structure'!$B$42:$G$46,6,FALSE),0)</f>
        <v>0</v>
      </c>
      <c r="K56" s="7"/>
      <c r="L56" s="3">
        <f t="shared" si="0"/>
        <v>0</v>
      </c>
      <c r="N56" s="3">
        <f>IFERROR(VLOOKUP($F56,'Event Structure'!$B$15:$G$29,4,FALSE)/1.1,0)</f>
        <v>0</v>
      </c>
      <c r="O56" s="3">
        <f>IFERROR(VLOOKUP($F56,'Event Structure'!$B$15:$G$29,5,FALSE),0)</f>
        <v>0</v>
      </c>
      <c r="P56" s="3">
        <f t="shared" si="1"/>
        <v>0</v>
      </c>
    </row>
    <row r="57" spans="1:16" x14ac:dyDescent="0.3">
      <c r="A57" t="str">
        <f>CONCATENATE('Event Structure'!$H$11," NM",ROW($B57)-ROW($B$6)+1)</f>
        <v xml:space="preserve"> NM52</v>
      </c>
      <c r="B57" s="1"/>
      <c r="C57" s="1"/>
      <c r="D57" s="16"/>
      <c r="E57" s="12"/>
      <c r="F57" s="8"/>
      <c r="G57" s="8"/>
      <c r="H57" s="8"/>
      <c r="J57" s="3">
        <f>IFERROR(VLOOKUP($F57,'Event Structure'!$B$15:$G$29,6,FALSE),0)-IFERROR(VLOOKUP($G57,'Event Structure'!$B$33:$G$38,6,FALSE),0)+IFERROR(VLOOKUP($H57,'Event Structure'!$B$42:$G$46,6,FALSE),0)</f>
        <v>0</v>
      </c>
      <c r="K57" s="7"/>
      <c r="L57" s="3">
        <f t="shared" si="0"/>
        <v>0</v>
      </c>
      <c r="N57" s="3">
        <f>IFERROR(VLOOKUP($F57,'Event Structure'!$B$15:$G$29,4,FALSE)/1.1,0)</f>
        <v>0</v>
      </c>
      <c r="O57" s="3">
        <f>IFERROR(VLOOKUP($F57,'Event Structure'!$B$15:$G$29,5,FALSE),0)</f>
        <v>0</v>
      </c>
      <c r="P57" s="3">
        <f t="shared" si="1"/>
        <v>0</v>
      </c>
    </row>
    <row r="58" spans="1:16" x14ac:dyDescent="0.3">
      <c r="A58" t="str">
        <f>CONCATENATE('Event Structure'!$H$11," NM",ROW($B58)-ROW($B$6)+1)</f>
        <v xml:space="preserve"> NM53</v>
      </c>
      <c r="B58" s="1"/>
      <c r="C58" s="1"/>
      <c r="D58" s="16"/>
      <c r="E58" s="12"/>
      <c r="F58" s="8"/>
      <c r="G58" s="8"/>
      <c r="H58" s="8"/>
      <c r="J58" s="3">
        <f>IFERROR(VLOOKUP($F58,'Event Structure'!$B$15:$G$29,6,FALSE),0)-IFERROR(VLOOKUP($G58,'Event Structure'!$B$33:$G$38,6,FALSE),0)+IFERROR(VLOOKUP($H58,'Event Structure'!$B$42:$G$46,6,FALSE),0)</f>
        <v>0</v>
      </c>
      <c r="K58" s="7"/>
      <c r="L58" s="3">
        <f t="shared" si="0"/>
        <v>0</v>
      </c>
      <c r="N58" s="3">
        <f>IFERROR(VLOOKUP($F58,'Event Structure'!$B$15:$G$29,4,FALSE)/1.1,0)</f>
        <v>0</v>
      </c>
      <c r="O58" s="3">
        <f>IFERROR(VLOOKUP($F58,'Event Structure'!$B$15:$G$29,5,FALSE),0)</f>
        <v>0</v>
      </c>
      <c r="P58" s="3">
        <f t="shared" si="1"/>
        <v>0</v>
      </c>
    </row>
    <row r="59" spans="1:16" x14ac:dyDescent="0.3">
      <c r="A59" t="str">
        <f>CONCATENATE('Event Structure'!$H$11," NM",ROW($B59)-ROW($B$6)+1)</f>
        <v xml:space="preserve"> NM54</v>
      </c>
      <c r="B59" s="1"/>
      <c r="C59" s="1"/>
      <c r="D59" s="16"/>
      <c r="E59" s="12"/>
      <c r="F59" s="8"/>
      <c r="G59" s="8"/>
      <c r="H59" s="8"/>
      <c r="J59" s="3">
        <f>IFERROR(VLOOKUP($F59,'Event Structure'!$B$15:$G$29,6,FALSE),0)-IFERROR(VLOOKUP($G59,'Event Structure'!$B$33:$G$38,6,FALSE),0)+IFERROR(VLOOKUP($H59,'Event Structure'!$B$42:$G$46,6,FALSE),0)</f>
        <v>0</v>
      </c>
      <c r="K59" s="7"/>
      <c r="L59" s="3">
        <f t="shared" si="0"/>
        <v>0</v>
      </c>
      <c r="N59" s="3">
        <f>IFERROR(VLOOKUP($F59,'Event Structure'!$B$15:$G$29,4,FALSE)/1.1,0)</f>
        <v>0</v>
      </c>
      <c r="O59" s="3">
        <f>IFERROR(VLOOKUP($F59,'Event Structure'!$B$15:$G$29,5,FALSE),0)</f>
        <v>0</v>
      </c>
      <c r="P59" s="3">
        <f t="shared" si="1"/>
        <v>0</v>
      </c>
    </row>
    <row r="60" spans="1:16" x14ac:dyDescent="0.3">
      <c r="A60" t="str">
        <f>CONCATENATE('Event Structure'!$H$11," NM",ROW($B60)-ROW($B$6)+1)</f>
        <v xml:space="preserve"> NM55</v>
      </c>
      <c r="B60" s="1"/>
      <c r="C60" s="1"/>
      <c r="D60" s="16"/>
      <c r="E60" s="12"/>
      <c r="F60" s="8"/>
      <c r="G60" s="8"/>
      <c r="H60" s="8"/>
      <c r="J60" s="3">
        <f>IFERROR(VLOOKUP($F60,'Event Structure'!$B$15:$G$29,6,FALSE),0)-IFERROR(VLOOKUP($G60,'Event Structure'!$B$33:$G$38,6,FALSE),0)+IFERROR(VLOOKUP($H60,'Event Structure'!$B$42:$G$46,6,FALSE),0)</f>
        <v>0</v>
      </c>
      <c r="K60" s="7"/>
      <c r="L60" s="3">
        <f t="shared" si="0"/>
        <v>0</v>
      </c>
      <c r="N60" s="3">
        <f>IFERROR(VLOOKUP($F60,'Event Structure'!$B$15:$G$29,4,FALSE)/1.1,0)</f>
        <v>0</v>
      </c>
      <c r="O60" s="3">
        <f>IFERROR(VLOOKUP($F60,'Event Structure'!$B$15:$G$29,5,FALSE),0)</f>
        <v>0</v>
      </c>
      <c r="P60" s="3">
        <f t="shared" si="1"/>
        <v>0</v>
      </c>
    </row>
    <row r="61" spans="1:16" x14ac:dyDescent="0.3">
      <c r="A61" t="str">
        <f>CONCATENATE('Event Structure'!$H$11," NM",ROW($B61)-ROW($B$6)+1)</f>
        <v xml:space="preserve"> NM56</v>
      </c>
      <c r="B61" s="1"/>
      <c r="C61" s="1"/>
      <c r="D61" s="16"/>
      <c r="E61" s="12"/>
      <c r="F61" s="8"/>
      <c r="G61" s="8"/>
      <c r="H61" s="8"/>
      <c r="J61" s="3">
        <f>IFERROR(VLOOKUP($F61,'Event Structure'!$B$15:$G$29,6,FALSE),0)-IFERROR(VLOOKUP($G61,'Event Structure'!$B$33:$G$38,6,FALSE),0)+IFERROR(VLOOKUP($H61,'Event Structure'!$B$42:$G$46,6,FALSE),0)</f>
        <v>0</v>
      </c>
      <c r="K61" s="7"/>
      <c r="L61" s="3">
        <f t="shared" si="0"/>
        <v>0</v>
      </c>
      <c r="N61" s="3">
        <f>IFERROR(VLOOKUP($F61,'Event Structure'!$B$15:$G$29,4,FALSE)/1.1,0)</f>
        <v>0</v>
      </c>
      <c r="O61" s="3">
        <f>IFERROR(VLOOKUP($F61,'Event Structure'!$B$15:$G$29,5,FALSE),0)</f>
        <v>0</v>
      </c>
      <c r="P61" s="3">
        <f t="shared" si="1"/>
        <v>0</v>
      </c>
    </row>
    <row r="62" spans="1:16" x14ac:dyDescent="0.3">
      <c r="A62" t="str">
        <f>CONCATENATE('Event Structure'!$H$11," NM",ROW($B62)-ROW($B$6)+1)</f>
        <v xml:space="preserve"> NM57</v>
      </c>
      <c r="B62" s="1"/>
      <c r="C62" s="1"/>
      <c r="D62" s="16"/>
      <c r="E62" s="12"/>
      <c r="F62" s="8"/>
      <c r="G62" s="8"/>
      <c r="H62" s="8"/>
      <c r="J62" s="3">
        <f>IFERROR(VLOOKUP($F62,'Event Structure'!$B$15:$G$29,6,FALSE),0)-IFERROR(VLOOKUP($G62,'Event Structure'!$B$33:$G$38,6,FALSE),0)+IFERROR(VLOOKUP($H62,'Event Structure'!$B$42:$G$46,6,FALSE),0)</f>
        <v>0</v>
      </c>
      <c r="K62" s="7"/>
      <c r="L62" s="3">
        <f t="shared" si="0"/>
        <v>0</v>
      </c>
      <c r="N62" s="3">
        <f>IFERROR(VLOOKUP($F62,'Event Structure'!$B$15:$G$29,4,FALSE)/1.1,0)</f>
        <v>0</v>
      </c>
      <c r="O62" s="3">
        <f>IFERROR(VLOOKUP($F62,'Event Structure'!$B$15:$G$29,5,FALSE),0)</f>
        <v>0</v>
      </c>
      <c r="P62" s="3">
        <f t="shared" si="1"/>
        <v>0</v>
      </c>
    </row>
    <row r="63" spans="1:16" x14ac:dyDescent="0.3">
      <c r="A63" t="str">
        <f>CONCATENATE('Event Structure'!$H$11," NM",ROW($B63)-ROW($B$6)+1)</f>
        <v xml:space="preserve"> NM58</v>
      </c>
      <c r="B63" s="1"/>
      <c r="C63" s="1"/>
      <c r="D63" s="16"/>
      <c r="E63" s="12"/>
      <c r="F63" s="8"/>
      <c r="G63" s="8"/>
      <c r="H63" s="8"/>
      <c r="J63" s="3">
        <f>IFERROR(VLOOKUP($F63,'Event Structure'!$B$15:$G$29,6,FALSE),0)-IFERROR(VLOOKUP($G63,'Event Structure'!$B$33:$G$38,6,FALSE),0)+IFERROR(VLOOKUP($H63,'Event Structure'!$B$42:$G$46,6,FALSE),0)</f>
        <v>0</v>
      </c>
      <c r="K63" s="7"/>
      <c r="L63" s="3">
        <f t="shared" si="0"/>
        <v>0</v>
      </c>
      <c r="N63" s="3">
        <f>IFERROR(VLOOKUP($F63,'Event Structure'!$B$15:$G$29,4,FALSE)/1.1,0)</f>
        <v>0</v>
      </c>
      <c r="O63" s="3">
        <f>IFERROR(VLOOKUP($F63,'Event Structure'!$B$15:$G$29,5,FALSE),0)</f>
        <v>0</v>
      </c>
      <c r="P63" s="3">
        <f t="shared" si="1"/>
        <v>0</v>
      </c>
    </row>
    <row r="64" spans="1:16" x14ac:dyDescent="0.3">
      <c r="A64" t="str">
        <f>CONCATENATE('Event Structure'!$H$11," NM",ROW($B64)-ROW($B$6)+1)</f>
        <v xml:space="preserve"> NM59</v>
      </c>
      <c r="B64" s="1"/>
      <c r="C64" s="1"/>
      <c r="D64" s="16"/>
      <c r="E64" s="12"/>
      <c r="F64" s="8"/>
      <c r="G64" s="8"/>
      <c r="H64" s="8"/>
      <c r="J64" s="3">
        <f>IFERROR(VLOOKUP($F64,'Event Structure'!$B$15:$G$29,6,FALSE),0)-IFERROR(VLOOKUP($G64,'Event Structure'!$B$33:$G$38,6,FALSE),0)+IFERROR(VLOOKUP($H64,'Event Structure'!$B$42:$G$46,6,FALSE),0)</f>
        <v>0</v>
      </c>
      <c r="K64" s="7"/>
      <c r="L64" s="3">
        <f t="shared" si="0"/>
        <v>0</v>
      </c>
      <c r="N64" s="3">
        <f>IFERROR(VLOOKUP($F64,'Event Structure'!$B$15:$G$29,4,FALSE)/1.1,0)</f>
        <v>0</v>
      </c>
      <c r="O64" s="3">
        <f>IFERROR(VLOOKUP($F64,'Event Structure'!$B$15:$G$29,5,FALSE),0)</f>
        <v>0</v>
      </c>
      <c r="P64" s="3">
        <f t="shared" si="1"/>
        <v>0</v>
      </c>
    </row>
    <row r="65" spans="1:16" x14ac:dyDescent="0.3">
      <c r="A65" t="str">
        <f>CONCATENATE('Event Structure'!$H$11," NM",ROW($B65)-ROW($B$6)+1)</f>
        <v xml:space="preserve"> NM60</v>
      </c>
      <c r="B65" s="1"/>
      <c r="C65" s="1"/>
      <c r="D65" s="16"/>
      <c r="E65" s="12"/>
      <c r="F65" s="8"/>
      <c r="G65" s="8"/>
      <c r="H65" s="8"/>
      <c r="J65" s="3">
        <f>IFERROR(VLOOKUP($F65,'Event Structure'!$B$15:$G$29,6,FALSE),0)-IFERROR(VLOOKUP($G65,'Event Structure'!$B$33:$G$38,6,FALSE),0)+IFERROR(VLOOKUP($H65,'Event Structure'!$B$42:$G$46,6,FALSE),0)</f>
        <v>0</v>
      </c>
      <c r="K65" s="7"/>
      <c r="L65" s="3">
        <f t="shared" si="0"/>
        <v>0</v>
      </c>
      <c r="N65" s="3">
        <f>IFERROR(VLOOKUP($F65,'Event Structure'!$B$15:$G$29,4,FALSE)/1.1,0)</f>
        <v>0</v>
      </c>
      <c r="O65" s="3">
        <f>IFERROR(VLOOKUP($F65,'Event Structure'!$B$15:$G$29,5,FALSE),0)</f>
        <v>0</v>
      </c>
      <c r="P65" s="3">
        <f t="shared" si="1"/>
        <v>0</v>
      </c>
    </row>
    <row r="66" spans="1:16" x14ac:dyDescent="0.3">
      <c r="A66" t="str">
        <f>CONCATENATE('Event Structure'!$H$11," NM",ROW($B66)-ROW($B$6)+1)</f>
        <v xml:space="preserve"> NM61</v>
      </c>
      <c r="B66" s="1"/>
      <c r="C66" s="1"/>
      <c r="D66" s="16"/>
      <c r="E66" s="12"/>
      <c r="F66" s="8"/>
      <c r="G66" s="8"/>
      <c r="H66" s="8"/>
      <c r="J66" s="3">
        <f>IFERROR(VLOOKUP($F66,'Event Structure'!$B$15:$G$29,6,FALSE),0)-IFERROR(VLOOKUP($G66,'Event Structure'!$B$33:$G$38,6,FALSE),0)+IFERROR(VLOOKUP($H66,'Event Structure'!$B$42:$G$46,6,FALSE),0)</f>
        <v>0</v>
      </c>
      <c r="K66" s="7"/>
      <c r="L66" s="3">
        <f t="shared" si="0"/>
        <v>0</v>
      </c>
      <c r="N66" s="3">
        <f>IFERROR(VLOOKUP($F66,'Event Structure'!$B$15:$G$29,4,FALSE)/1.1,0)</f>
        <v>0</v>
      </c>
      <c r="O66" s="3">
        <f>IFERROR(VLOOKUP($F66,'Event Structure'!$B$15:$G$29,5,FALSE),0)</f>
        <v>0</v>
      </c>
      <c r="P66" s="3">
        <f t="shared" si="1"/>
        <v>0</v>
      </c>
    </row>
    <row r="67" spans="1:16" x14ac:dyDescent="0.3">
      <c r="A67" t="str">
        <f>CONCATENATE('Event Structure'!$H$11," NM",ROW($B67)-ROW($B$6)+1)</f>
        <v xml:space="preserve"> NM62</v>
      </c>
      <c r="B67" s="1"/>
      <c r="C67" s="1"/>
      <c r="D67" s="16"/>
      <c r="E67" s="12"/>
      <c r="F67" s="8"/>
      <c r="G67" s="8"/>
      <c r="H67" s="8"/>
      <c r="J67" s="3">
        <f>IFERROR(VLOOKUP($F67,'Event Structure'!$B$15:$G$29,6,FALSE),0)-IFERROR(VLOOKUP($G67,'Event Structure'!$B$33:$G$38,6,FALSE),0)+IFERROR(VLOOKUP($H67,'Event Structure'!$B$42:$G$46,6,FALSE),0)</f>
        <v>0</v>
      </c>
      <c r="K67" s="7"/>
      <c r="L67" s="3">
        <f t="shared" si="0"/>
        <v>0</v>
      </c>
      <c r="N67" s="3">
        <f>IFERROR(VLOOKUP($F67,'Event Structure'!$B$15:$G$29,4,FALSE)/1.1,0)</f>
        <v>0</v>
      </c>
      <c r="O67" s="3">
        <f>IFERROR(VLOOKUP($F67,'Event Structure'!$B$15:$G$29,5,FALSE),0)</f>
        <v>0</v>
      </c>
      <c r="P67" s="3">
        <f t="shared" si="1"/>
        <v>0</v>
      </c>
    </row>
    <row r="68" spans="1:16" x14ac:dyDescent="0.3">
      <c r="A68" t="str">
        <f>CONCATENATE('Event Structure'!$H$11," NM",ROW($B68)-ROW($B$6)+1)</f>
        <v xml:space="preserve"> NM63</v>
      </c>
      <c r="B68" s="1"/>
      <c r="C68" s="1"/>
      <c r="D68" s="16"/>
      <c r="E68" s="12"/>
      <c r="F68" s="8"/>
      <c r="G68" s="8"/>
      <c r="H68" s="8"/>
      <c r="J68" s="3">
        <f>IFERROR(VLOOKUP($F68,'Event Structure'!$B$15:$G$29,6,FALSE),0)-IFERROR(VLOOKUP($G68,'Event Structure'!$B$33:$G$38,6,FALSE),0)+IFERROR(VLOOKUP($H68,'Event Structure'!$B$42:$G$46,6,FALSE),0)</f>
        <v>0</v>
      </c>
      <c r="K68" s="7"/>
      <c r="L68" s="3">
        <f t="shared" si="0"/>
        <v>0</v>
      </c>
      <c r="N68" s="3">
        <f>IFERROR(VLOOKUP($F68,'Event Structure'!$B$15:$G$29,4,FALSE)/1.1,0)</f>
        <v>0</v>
      </c>
      <c r="O68" s="3">
        <f>IFERROR(VLOOKUP($F68,'Event Structure'!$B$15:$G$29,5,FALSE),0)</f>
        <v>0</v>
      </c>
      <c r="P68" s="3">
        <f t="shared" si="1"/>
        <v>0</v>
      </c>
    </row>
    <row r="69" spans="1:16" x14ac:dyDescent="0.3">
      <c r="A69" t="str">
        <f>CONCATENATE('Event Structure'!$H$11," NM",ROW($B69)-ROW($B$6)+1)</f>
        <v xml:space="preserve"> NM64</v>
      </c>
      <c r="B69" s="1"/>
      <c r="C69" s="1"/>
      <c r="D69" s="16"/>
      <c r="E69" s="12"/>
      <c r="F69" s="8"/>
      <c r="G69" s="8"/>
      <c r="H69" s="8"/>
      <c r="J69" s="3">
        <f>IFERROR(VLOOKUP($F69,'Event Structure'!$B$15:$G$29,6,FALSE),0)-IFERROR(VLOOKUP($G69,'Event Structure'!$B$33:$G$38,6,FALSE),0)+IFERROR(VLOOKUP($H69,'Event Structure'!$B$42:$G$46,6,FALSE),0)</f>
        <v>0</v>
      </c>
      <c r="K69" s="7"/>
      <c r="L69" s="3">
        <f t="shared" si="0"/>
        <v>0</v>
      </c>
      <c r="N69" s="3">
        <f>IFERROR(VLOOKUP($F69,'Event Structure'!$B$15:$G$29,4,FALSE)/1.1,0)</f>
        <v>0</v>
      </c>
      <c r="O69" s="3">
        <f>IFERROR(VLOOKUP($F69,'Event Structure'!$B$15:$G$29,5,FALSE),0)</f>
        <v>0</v>
      </c>
      <c r="P69" s="3">
        <f t="shared" si="1"/>
        <v>0</v>
      </c>
    </row>
    <row r="70" spans="1:16" x14ac:dyDescent="0.3">
      <c r="A70" t="str">
        <f>CONCATENATE('Event Structure'!$H$11," NM",ROW($B70)-ROW($B$6)+1)</f>
        <v xml:space="preserve"> NM65</v>
      </c>
      <c r="B70" s="1"/>
      <c r="C70" s="1"/>
      <c r="D70" s="16"/>
      <c r="E70" s="12"/>
      <c r="F70" s="8"/>
      <c r="G70" s="8"/>
      <c r="H70" s="8"/>
      <c r="J70" s="3">
        <f>IFERROR(VLOOKUP($F70,'Event Structure'!$B$15:$G$29,6,FALSE),0)-IFERROR(VLOOKUP($G70,'Event Structure'!$B$33:$G$38,6,FALSE),0)+IFERROR(VLOOKUP($H70,'Event Structure'!$B$42:$G$46,6,FALSE),0)</f>
        <v>0</v>
      </c>
      <c r="K70" s="7"/>
      <c r="L70" s="3">
        <f t="shared" ref="L70:L133" si="2">J70-K70</f>
        <v>0</v>
      </c>
      <c r="N70" s="3">
        <f>IFERROR(VLOOKUP($F70,'Event Structure'!$B$15:$G$29,4,FALSE)/1.1,0)</f>
        <v>0</v>
      </c>
      <c r="O70" s="3">
        <f>IFERROR(VLOOKUP($F70,'Event Structure'!$B$15:$G$29,5,FALSE),0)</f>
        <v>0</v>
      </c>
      <c r="P70" s="3">
        <f t="shared" ref="P70:P133" si="3">($K70-$O70)/11</f>
        <v>0</v>
      </c>
    </row>
    <row r="71" spans="1:16" x14ac:dyDescent="0.3">
      <c r="A71" t="str">
        <f>CONCATENATE('Event Structure'!$H$11," NM",ROW($B71)-ROW($B$6)+1)</f>
        <v xml:space="preserve"> NM66</v>
      </c>
      <c r="B71" s="1"/>
      <c r="C71" s="1"/>
      <c r="D71" s="16"/>
      <c r="E71" s="12"/>
      <c r="F71" s="8"/>
      <c r="G71" s="8"/>
      <c r="H71" s="8"/>
      <c r="J71" s="3">
        <f>IFERROR(VLOOKUP($F71,'Event Structure'!$B$15:$G$29,6,FALSE),0)-IFERROR(VLOOKUP($G71,'Event Structure'!$B$33:$G$38,6,FALSE),0)+IFERROR(VLOOKUP($H71,'Event Structure'!$B$42:$G$46,6,FALSE),0)</f>
        <v>0</v>
      </c>
      <c r="K71" s="7"/>
      <c r="L71" s="3">
        <f t="shared" si="2"/>
        <v>0</v>
      </c>
      <c r="N71" s="3">
        <f>IFERROR(VLOOKUP($F71,'Event Structure'!$B$15:$G$29,4,FALSE)/1.1,0)</f>
        <v>0</v>
      </c>
      <c r="O71" s="3">
        <f>IFERROR(VLOOKUP($F71,'Event Structure'!$B$15:$G$29,5,FALSE),0)</f>
        <v>0</v>
      </c>
      <c r="P71" s="3">
        <f t="shared" si="3"/>
        <v>0</v>
      </c>
    </row>
    <row r="72" spans="1:16" x14ac:dyDescent="0.3">
      <c r="A72" t="str">
        <f>CONCATENATE('Event Structure'!$H$11," NM",ROW($B72)-ROW($B$6)+1)</f>
        <v xml:space="preserve"> NM67</v>
      </c>
      <c r="B72" s="1"/>
      <c r="C72" s="1"/>
      <c r="D72" s="16"/>
      <c r="E72" s="12"/>
      <c r="F72" s="8"/>
      <c r="G72" s="8"/>
      <c r="H72" s="8"/>
      <c r="J72" s="3">
        <f>IFERROR(VLOOKUP($F72,'Event Structure'!$B$15:$G$29,6,FALSE),0)-IFERROR(VLOOKUP($G72,'Event Structure'!$B$33:$G$38,6,FALSE),0)+IFERROR(VLOOKUP($H72,'Event Structure'!$B$42:$G$46,6,FALSE),0)</f>
        <v>0</v>
      </c>
      <c r="K72" s="7"/>
      <c r="L72" s="3">
        <f t="shared" si="2"/>
        <v>0</v>
      </c>
      <c r="N72" s="3">
        <f>IFERROR(VLOOKUP($F72,'Event Structure'!$B$15:$G$29,4,FALSE)/1.1,0)</f>
        <v>0</v>
      </c>
      <c r="O72" s="3">
        <f>IFERROR(VLOOKUP($F72,'Event Structure'!$B$15:$G$29,5,FALSE),0)</f>
        <v>0</v>
      </c>
      <c r="P72" s="3">
        <f t="shared" si="3"/>
        <v>0</v>
      </c>
    </row>
    <row r="73" spans="1:16" x14ac:dyDescent="0.3">
      <c r="A73" t="str">
        <f>CONCATENATE('Event Structure'!$H$11," NM",ROW($B73)-ROW($B$6)+1)</f>
        <v xml:space="preserve"> NM68</v>
      </c>
      <c r="B73" s="1"/>
      <c r="C73" s="1"/>
      <c r="D73" s="16"/>
      <c r="E73" s="12"/>
      <c r="F73" s="8"/>
      <c r="G73" s="8"/>
      <c r="H73" s="8"/>
      <c r="J73" s="3">
        <f>IFERROR(VLOOKUP($F73,'Event Structure'!$B$15:$G$29,6,FALSE),0)-IFERROR(VLOOKUP($G73,'Event Structure'!$B$33:$G$38,6,FALSE),0)+IFERROR(VLOOKUP($H73,'Event Structure'!$B$42:$G$46,6,FALSE),0)</f>
        <v>0</v>
      </c>
      <c r="K73" s="7"/>
      <c r="L73" s="3">
        <f t="shared" si="2"/>
        <v>0</v>
      </c>
      <c r="N73" s="3">
        <f>IFERROR(VLOOKUP($F73,'Event Structure'!$B$15:$G$29,4,FALSE)/1.1,0)</f>
        <v>0</v>
      </c>
      <c r="O73" s="3">
        <f>IFERROR(VLOOKUP($F73,'Event Structure'!$B$15:$G$29,5,FALSE),0)</f>
        <v>0</v>
      </c>
      <c r="P73" s="3">
        <f t="shared" si="3"/>
        <v>0</v>
      </c>
    </row>
    <row r="74" spans="1:16" x14ac:dyDescent="0.3">
      <c r="A74" t="str">
        <f>CONCATENATE('Event Structure'!$H$11," NM",ROW($B74)-ROW($B$6)+1)</f>
        <v xml:space="preserve"> NM69</v>
      </c>
      <c r="B74" s="1"/>
      <c r="C74" s="1"/>
      <c r="D74" s="16"/>
      <c r="E74" s="12"/>
      <c r="F74" s="8"/>
      <c r="G74" s="8"/>
      <c r="H74" s="8"/>
      <c r="J74" s="3">
        <f>IFERROR(VLOOKUP($F74,'Event Structure'!$B$15:$G$29,6,FALSE),0)-IFERROR(VLOOKUP($G74,'Event Structure'!$B$33:$G$38,6,FALSE),0)+IFERROR(VLOOKUP($H74,'Event Structure'!$B$42:$G$46,6,FALSE),0)</f>
        <v>0</v>
      </c>
      <c r="K74" s="7"/>
      <c r="L74" s="3">
        <f t="shared" si="2"/>
        <v>0</v>
      </c>
      <c r="N74" s="3">
        <f>IFERROR(VLOOKUP($F74,'Event Structure'!$B$15:$G$29,4,FALSE)/1.1,0)</f>
        <v>0</v>
      </c>
      <c r="O74" s="3">
        <f>IFERROR(VLOOKUP($F74,'Event Structure'!$B$15:$G$29,5,FALSE),0)</f>
        <v>0</v>
      </c>
      <c r="P74" s="3">
        <f t="shared" si="3"/>
        <v>0</v>
      </c>
    </row>
    <row r="75" spans="1:16" x14ac:dyDescent="0.3">
      <c r="A75" t="str">
        <f>CONCATENATE('Event Structure'!$H$11," NM",ROW($B75)-ROW($B$6)+1)</f>
        <v xml:space="preserve"> NM70</v>
      </c>
      <c r="B75" s="1"/>
      <c r="C75" s="1"/>
      <c r="D75" s="16"/>
      <c r="E75" s="12"/>
      <c r="F75" s="8"/>
      <c r="G75" s="8"/>
      <c r="H75" s="8"/>
      <c r="J75" s="3">
        <f>IFERROR(VLOOKUP($F75,'Event Structure'!$B$15:$G$29,6,FALSE),0)-IFERROR(VLOOKUP($G75,'Event Structure'!$B$33:$G$38,6,FALSE),0)+IFERROR(VLOOKUP($H75,'Event Structure'!$B$42:$G$46,6,FALSE),0)</f>
        <v>0</v>
      </c>
      <c r="K75" s="7"/>
      <c r="L75" s="3">
        <f t="shared" si="2"/>
        <v>0</v>
      </c>
      <c r="N75" s="3">
        <f>IFERROR(VLOOKUP($F75,'Event Structure'!$B$15:$G$29,4,FALSE)/1.1,0)</f>
        <v>0</v>
      </c>
      <c r="O75" s="3">
        <f>IFERROR(VLOOKUP($F75,'Event Structure'!$B$15:$G$29,5,FALSE),0)</f>
        <v>0</v>
      </c>
      <c r="P75" s="3">
        <f t="shared" si="3"/>
        <v>0</v>
      </c>
    </row>
    <row r="76" spans="1:16" x14ac:dyDescent="0.3">
      <c r="A76" t="str">
        <f>CONCATENATE('Event Structure'!$H$11," NM",ROW($B76)-ROW($B$6)+1)</f>
        <v xml:space="preserve"> NM71</v>
      </c>
      <c r="B76" s="1"/>
      <c r="C76" s="1"/>
      <c r="D76" s="16"/>
      <c r="E76" s="12"/>
      <c r="F76" s="8"/>
      <c r="G76" s="8"/>
      <c r="H76" s="8"/>
      <c r="J76" s="3">
        <f>IFERROR(VLOOKUP($F76,'Event Structure'!$B$15:$G$29,6,FALSE),0)-IFERROR(VLOOKUP($G76,'Event Structure'!$B$33:$G$38,6,FALSE),0)+IFERROR(VLOOKUP($H76,'Event Structure'!$B$42:$G$46,6,FALSE),0)</f>
        <v>0</v>
      </c>
      <c r="K76" s="7"/>
      <c r="L76" s="3">
        <f t="shared" si="2"/>
        <v>0</v>
      </c>
      <c r="N76" s="3">
        <f>IFERROR(VLOOKUP($F76,'Event Structure'!$B$15:$G$29,4,FALSE)/1.1,0)</f>
        <v>0</v>
      </c>
      <c r="O76" s="3">
        <f>IFERROR(VLOOKUP($F76,'Event Structure'!$B$15:$G$29,5,FALSE),0)</f>
        <v>0</v>
      </c>
      <c r="P76" s="3">
        <f t="shared" si="3"/>
        <v>0</v>
      </c>
    </row>
    <row r="77" spans="1:16" x14ac:dyDescent="0.3">
      <c r="A77" t="str">
        <f>CONCATENATE('Event Structure'!$H$11," NM",ROW($B77)-ROW($B$6)+1)</f>
        <v xml:space="preserve"> NM72</v>
      </c>
      <c r="B77" s="1"/>
      <c r="C77" s="1"/>
      <c r="D77" s="16"/>
      <c r="E77" s="12"/>
      <c r="F77" s="8"/>
      <c r="G77" s="8"/>
      <c r="H77" s="8"/>
      <c r="J77" s="3">
        <f>IFERROR(VLOOKUP($F77,'Event Structure'!$B$15:$G$29,6,FALSE),0)-IFERROR(VLOOKUP($G77,'Event Structure'!$B$33:$G$38,6,FALSE),0)+IFERROR(VLOOKUP($H77,'Event Structure'!$B$42:$G$46,6,FALSE),0)</f>
        <v>0</v>
      </c>
      <c r="K77" s="7"/>
      <c r="L77" s="3">
        <f t="shared" si="2"/>
        <v>0</v>
      </c>
      <c r="N77" s="3">
        <f>IFERROR(VLOOKUP($F77,'Event Structure'!$B$15:$G$29,4,FALSE)/1.1,0)</f>
        <v>0</v>
      </c>
      <c r="O77" s="3">
        <f>IFERROR(VLOOKUP($F77,'Event Structure'!$B$15:$G$29,5,FALSE),0)</f>
        <v>0</v>
      </c>
      <c r="P77" s="3">
        <f t="shared" si="3"/>
        <v>0</v>
      </c>
    </row>
    <row r="78" spans="1:16" x14ac:dyDescent="0.3">
      <c r="A78" t="str">
        <f>CONCATENATE('Event Structure'!$H$11," NM",ROW($B78)-ROW($B$6)+1)</f>
        <v xml:space="preserve"> NM73</v>
      </c>
      <c r="B78" s="1"/>
      <c r="C78" s="1"/>
      <c r="D78" s="16"/>
      <c r="E78" s="12"/>
      <c r="F78" s="8"/>
      <c r="G78" s="8"/>
      <c r="H78" s="8"/>
      <c r="J78" s="3">
        <f>IFERROR(VLOOKUP($F78,'Event Structure'!$B$15:$G$29,6,FALSE),0)-IFERROR(VLOOKUP($G78,'Event Structure'!$B$33:$G$38,6,FALSE),0)+IFERROR(VLOOKUP($H78,'Event Structure'!$B$42:$G$46,6,FALSE),0)</f>
        <v>0</v>
      </c>
      <c r="K78" s="7"/>
      <c r="L78" s="3">
        <f t="shared" si="2"/>
        <v>0</v>
      </c>
      <c r="N78" s="3">
        <f>IFERROR(VLOOKUP($F78,'Event Structure'!$B$15:$G$29,4,FALSE)/1.1,0)</f>
        <v>0</v>
      </c>
      <c r="O78" s="3">
        <f>IFERROR(VLOOKUP($F78,'Event Structure'!$B$15:$G$29,5,FALSE),0)</f>
        <v>0</v>
      </c>
      <c r="P78" s="3">
        <f t="shared" si="3"/>
        <v>0</v>
      </c>
    </row>
    <row r="79" spans="1:16" x14ac:dyDescent="0.3">
      <c r="A79" t="str">
        <f>CONCATENATE('Event Structure'!$H$11," NM",ROW($B79)-ROW($B$6)+1)</f>
        <v xml:space="preserve"> NM74</v>
      </c>
      <c r="B79" s="1"/>
      <c r="C79" s="1"/>
      <c r="D79" s="16"/>
      <c r="E79" s="12"/>
      <c r="F79" s="8"/>
      <c r="G79" s="8"/>
      <c r="H79" s="8"/>
      <c r="J79" s="3">
        <f>IFERROR(VLOOKUP($F79,'Event Structure'!$B$15:$G$29,6,FALSE),0)-IFERROR(VLOOKUP($G79,'Event Structure'!$B$33:$G$38,6,FALSE),0)+IFERROR(VLOOKUP($H79,'Event Structure'!$B$42:$G$46,6,FALSE),0)</f>
        <v>0</v>
      </c>
      <c r="K79" s="7"/>
      <c r="L79" s="3">
        <f t="shared" si="2"/>
        <v>0</v>
      </c>
      <c r="N79" s="3">
        <f>IFERROR(VLOOKUP($F79,'Event Structure'!$B$15:$G$29,4,FALSE)/1.1,0)</f>
        <v>0</v>
      </c>
      <c r="O79" s="3">
        <f>IFERROR(VLOOKUP($F79,'Event Structure'!$B$15:$G$29,5,FALSE),0)</f>
        <v>0</v>
      </c>
      <c r="P79" s="3">
        <f t="shared" si="3"/>
        <v>0</v>
      </c>
    </row>
    <row r="80" spans="1:16" x14ac:dyDescent="0.3">
      <c r="A80" t="str">
        <f>CONCATENATE('Event Structure'!$H$11," NM",ROW($B80)-ROW($B$6)+1)</f>
        <v xml:space="preserve"> NM75</v>
      </c>
      <c r="B80" s="1"/>
      <c r="C80" s="1"/>
      <c r="D80" s="16"/>
      <c r="E80" s="12"/>
      <c r="F80" s="8"/>
      <c r="G80" s="8"/>
      <c r="H80" s="8"/>
      <c r="J80" s="3">
        <f>IFERROR(VLOOKUP($F80,'Event Structure'!$B$15:$G$29,6,FALSE),0)-IFERROR(VLOOKUP($G80,'Event Structure'!$B$33:$G$38,6,FALSE),0)+IFERROR(VLOOKUP($H80,'Event Structure'!$B$42:$G$46,6,FALSE),0)</f>
        <v>0</v>
      </c>
      <c r="K80" s="7"/>
      <c r="L80" s="3">
        <f t="shared" si="2"/>
        <v>0</v>
      </c>
      <c r="N80" s="3">
        <f>IFERROR(VLOOKUP($F80,'Event Structure'!$B$15:$G$29,4,FALSE)/1.1,0)</f>
        <v>0</v>
      </c>
      <c r="O80" s="3">
        <f>IFERROR(VLOOKUP($F80,'Event Structure'!$B$15:$G$29,5,FALSE),0)</f>
        <v>0</v>
      </c>
      <c r="P80" s="3">
        <f t="shared" si="3"/>
        <v>0</v>
      </c>
    </row>
    <row r="81" spans="1:16" x14ac:dyDescent="0.3">
      <c r="A81" t="str">
        <f>CONCATENATE('Event Structure'!$H$11," NM",ROW($B81)-ROW($B$6)+1)</f>
        <v xml:space="preserve"> NM76</v>
      </c>
      <c r="B81" s="1"/>
      <c r="C81" s="1"/>
      <c r="D81" s="16"/>
      <c r="E81" s="12"/>
      <c r="F81" s="8"/>
      <c r="G81" s="8"/>
      <c r="H81" s="8"/>
      <c r="J81" s="3">
        <f>IFERROR(VLOOKUP($F81,'Event Structure'!$B$15:$G$29,6,FALSE),0)-IFERROR(VLOOKUP($G81,'Event Structure'!$B$33:$G$38,6,FALSE),0)+IFERROR(VLOOKUP($H81,'Event Structure'!$B$42:$G$46,6,FALSE),0)</f>
        <v>0</v>
      </c>
      <c r="K81" s="7"/>
      <c r="L81" s="3">
        <f t="shared" si="2"/>
        <v>0</v>
      </c>
      <c r="N81" s="3">
        <f>IFERROR(VLOOKUP($F81,'Event Structure'!$B$15:$G$29,4,FALSE)/1.1,0)</f>
        <v>0</v>
      </c>
      <c r="O81" s="3">
        <f>IFERROR(VLOOKUP($F81,'Event Structure'!$B$15:$G$29,5,FALSE),0)</f>
        <v>0</v>
      </c>
      <c r="P81" s="3">
        <f t="shared" si="3"/>
        <v>0</v>
      </c>
    </row>
    <row r="82" spans="1:16" x14ac:dyDescent="0.3">
      <c r="A82" t="str">
        <f>CONCATENATE('Event Structure'!$H$11," NM",ROW($B82)-ROW($B$6)+1)</f>
        <v xml:space="preserve"> NM77</v>
      </c>
      <c r="B82" s="1"/>
      <c r="C82" s="1"/>
      <c r="D82" s="16"/>
      <c r="E82" s="12"/>
      <c r="F82" s="8"/>
      <c r="G82" s="8"/>
      <c r="H82" s="8"/>
      <c r="J82" s="3">
        <f>IFERROR(VLOOKUP($F82,'Event Structure'!$B$15:$G$29,6,FALSE),0)-IFERROR(VLOOKUP($G82,'Event Structure'!$B$33:$G$38,6,FALSE),0)+IFERROR(VLOOKUP($H82,'Event Structure'!$B$42:$G$46,6,FALSE),0)</f>
        <v>0</v>
      </c>
      <c r="K82" s="7"/>
      <c r="L82" s="3">
        <f t="shared" si="2"/>
        <v>0</v>
      </c>
      <c r="N82" s="3">
        <f>IFERROR(VLOOKUP($F82,'Event Structure'!$B$15:$G$29,4,FALSE)/1.1,0)</f>
        <v>0</v>
      </c>
      <c r="O82" s="3">
        <f>IFERROR(VLOOKUP($F82,'Event Structure'!$B$15:$G$29,5,FALSE),0)</f>
        <v>0</v>
      </c>
      <c r="P82" s="3">
        <f t="shared" si="3"/>
        <v>0</v>
      </c>
    </row>
    <row r="83" spans="1:16" x14ac:dyDescent="0.3">
      <c r="A83" t="str">
        <f>CONCATENATE('Event Structure'!$H$11," NM",ROW($B83)-ROW($B$6)+1)</f>
        <v xml:space="preserve"> NM78</v>
      </c>
      <c r="B83" s="1"/>
      <c r="C83" s="1"/>
      <c r="D83" s="16"/>
      <c r="E83" s="12"/>
      <c r="F83" s="8"/>
      <c r="G83" s="8"/>
      <c r="H83" s="8"/>
      <c r="J83" s="3">
        <f>IFERROR(VLOOKUP($F83,'Event Structure'!$B$15:$G$29,6,FALSE),0)-IFERROR(VLOOKUP($G83,'Event Structure'!$B$33:$G$38,6,FALSE),0)+IFERROR(VLOOKUP($H83,'Event Structure'!$B$42:$G$46,6,FALSE),0)</f>
        <v>0</v>
      </c>
      <c r="K83" s="7"/>
      <c r="L83" s="3">
        <f t="shared" si="2"/>
        <v>0</v>
      </c>
      <c r="N83" s="3">
        <f>IFERROR(VLOOKUP($F83,'Event Structure'!$B$15:$G$29,4,FALSE)/1.1,0)</f>
        <v>0</v>
      </c>
      <c r="O83" s="3">
        <f>IFERROR(VLOOKUP($F83,'Event Structure'!$B$15:$G$29,5,FALSE),0)</f>
        <v>0</v>
      </c>
      <c r="P83" s="3">
        <f t="shared" si="3"/>
        <v>0</v>
      </c>
    </row>
    <row r="84" spans="1:16" x14ac:dyDescent="0.3">
      <c r="A84" t="str">
        <f>CONCATENATE('Event Structure'!$H$11," NM",ROW($B84)-ROW($B$6)+1)</f>
        <v xml:space="preserve"> NM79</v>
      </c>
      <c r="B84" s="1"/>
      <c r="C84" s="1"/>
      <c r="D84" s="16"/>
      <c r="E84" s="12"/>
      <c r="F84" s="8"/>
      <c r="G84" s="8"/>
      <c r="H84" s="8"/>
      <c r="J84" s="3">
        <f>IFERROR(VLOOKUP($F84,'Event Structure'!$B$15:$G$29,6,FALSE),0)-IFERROR(VLOOKUP($G84,'Event Structure'!$B$33:$G$38,6,FALSE),0)+IFERROR(VLOOKUP($H84,'Event Structure'!$B$42:$G$46,6,FALSE),0)</f>
        <v>0</v>
      </c>
      <c r="K84" s="7"/>
      <c r="L84" s="3">
        <f t="shared" si="2"/>
        <v>0</v>
      </c>
      <c r="N84" s="3">
        <f>IFERROR(VLOOKUP($F84,'Event Structure'!$B$15:$G$29,4,FALSE)/1.1,0)</f>
        <v>0</v>
      </c>
      <c r="O84" s="3">
        <f>IFERROR(VLOOKUP($F84,'Event Structure'!$B$15:$G$29,5,FALSE),0)</f>
        <v>0</v>
      </c>
      <c r="P84" s="3">
        <f t="shared" si="3"/>
        <v>0</v>
      </c>
    </row>
    <row r="85" spans="1:16" x14ac:dyDescent="0.3">
      <c r="A85" t="str">
        <f>CONCATENATE('Event Structure'!$H$11," NM",ROW($B85)-ROW($B$6)+1)</f>
        <v xml:space="preserve"> NM80</v>
      </c>
      <c r="B85" s="1"/>
      <c r="C85" s="1"/>
      <c r="D85" s="16"/>
      <c r="E85" s="12"/>
      <c r="F85" s="8"/>
      <c r="G85" s="8"/>
      <c r="H85" s="8"/>
      <c r="J85" s="3">
        <f>IFERROR(VLOOKUP($F85,'Event Structure'!$B$15:$G$29,6,FALSE),0)-IFERROR(VLOOKUP($G85,'Event Structure'!$B$33:$G$38,6,FALSE),0)+IFERROR(VLOOKUP($H85,'Event Structure'!$B$42:$G$46,6,FALSE),0)</f>
        <v>0</v>
      </c>
      <c r="K85" s="7"/>
      <c r="L85" s="3">
        <f t="shared" si="2"/>
        <v>0</v>
      </c>
      <c r="N85" s="3">
        <f>IFERROR(VLOOKUP($F85,'Event Structure'!$B$15:$G$29,4,FALSE)/1.1,0)</f>
        <v>0</v>
      </c>
      <c r="O85" s="3">
        <f>IFERROR(VLOOKUP($F85,'Event Structure'!$B$15:$G$29,5,FALSE),0)</f>
        <v>0</v>
      </c>
      <c r="P85" s="3">
        <f t="shared" si="3"/>
        <v>0</v>
      </c>
    </row>
    <row r="86" spans="1:16" x14ac:dyDescent="0.3">
      <c r="A86" t="str">
        <f>CONCATENATE('Event Structure'!$H$11," NM",ROW($B86)-ROW($B$6)+1)</f>
        <v xml:space="preserve"> NM81</v>
      </c>
      <c r="B86" s="1"/>
      <c r="C86" s="1"/>
      <c r="D86" s="16"/>
      <c r="E86" s="12"/>
      <c r="F86" s="8"/>
      <c r="G86" s="8"/>
      <c r="H86" s="8"/>
      <c r="J86" s="3">
        <f>IFERROR(VLOOKUP($F86,'Event Structure'!$B$15:$G$29,6,FALSE),0)-IFERROR(VLOOKUP($G86,'Event Structure'!$B$33:$G$38,6,FALSE),0)+IFERROR(VLOOKUP($H86,'Event Structure'!$B$42:$G$46,6,FALSE),0)</f>
        <v>0</v>
      </c>
      <c r="K86" s="7"/>
      <c r="L86" s="3">
        <f t="shared" si="2"/>
        <v>0</v>
      </c>
      <c r="N86" s="3">
        <f>IFERROR(VLOOKUP($F86,'Event Structure'!$B$15:$G$29,4,FALSE)/1.1,0)</f>
        <v>0</v>
      </c>
      <c r="O86" s="3">
        <f>IFERROR(VLOOKUP($F86,'Event Structure'!$B$15:$G$29,5,FALSE),0)</f>
        <v>0</v>
      </c>
      <c r="P86" s="3">
        <f t="shared" si="3"/>
        <v>0</v>
      </c>
    </row>
    <row r="87" spans="1:16" x14ac:dyDescent="0.3">
      <c r="A87" t="str">
        <f>CONCATENATE('Event Structure'!$H$11," NM",ROW($B87)-ROW($B$6)+1)</f>
        <v xml:space="preserve"> NM82</v>
      </c>
      <c r="B87" s="1"/>
      <c r="C87" s="1"/>
      <c r="D87" s="16"/>
      <c r="E87" s="12"/>
      <c r="F87" s="8"/>
      <c r="G87" s="8"/>
      <c r="H87" s="8"/>
      <c r="J87" s="3">
        <f>IFERROR(VLOOKUP($F87,'Event Structure'!$B$15:$G$29,6,FALSE),0)-IFERROR(VLOOKUP($G87,'Event Structure'!$B$33:$G$38,6,FALSE),0)+IFERROR(VLOOKUP($H87,'Event Structure'!$B$42:$G$46,6,FALSE),0)</f>
        <v>0</v>
      </c>
      <c r="K87" s="7"/>
      <c r="L87" s="3">
        <f t="shared" si="2"/>
        <v>0</v>
      </c>
      <c r="N87" s="3">
        <f>IFERROR(VLOOKUP($F87,'Event Structure'!$B$15:$G$29,4,FALSE)/1.1,0)</f>
        <v>0</v>
      </c>
      <c r="O87" s="3">
        <f>IFERROR(VLOOKUP($F87,'Event Structure'!$B$15:$G$29,5,FALSE),0)</f>
        <v>0</v>
      </c>
      <c r="P87" s="3">
        <f t="shared" si="3"/>
        <v>0</v>
      </c>
    </row>
    <row r="88" spans="1:16" x14ac:dyDescent="0.3">
      <c r="A88" t="str">
        <f>CONCATENATE('Event Structure'!$H$11," NM",ROW($B88)-ROW($B$6)+1)</f>
        <v xml:space="preserve"> NM83</v>
      </c>
      <c r="B88" s="1"/>
      <c r="C88" s="1"/>
      <c r="D88" s="16"/>
      <c r="E88" s="12"/>
      <c r="F88" s="8"/>
      <c r="G88" s="8"/>
      <c r="H88" s="8"/>
      <c r="J88" s="3">
        <f>IFERROR(VLOOKUP($F88,'Event Structure'!$B$15:$G$29,6,FALSE),0)-IFERROR(VLOOKUP($G88,'Event Structure'!$B$33:$G$38,6,FALSE),0)+IFERROR(VLOOKUP($H88,'Event Structure'!$B$42:$G$46,6,FALSE),0)</f>
        <v>0</v>
      </c>
      <c r="K88" s="7"/>
      <c r="L88" s="3">
        <f t="shared" si="2"/>
        <v>0</v>
      </c>
      <c r="N88" s="3">
        <f>IFERROR(VLOOKUP($F88,'Event Structure'!$B$15:$G$29,4,FALSE)/1.1,0)</f>
        <v>0</v>
      </c>
      <c r="O88" s="3">
        <f>IFERROR(VLOOKUP($F88,'Event Structure'!$B$15:$G$29,5,FALSE),0)</f>
        <v>0</v>
      </c>
      <c r="P88" s="3">
        <f t="shared" si="3"/>
        <v>0</v>
      </c>
    </row>
    <row r="89" spans="1:16" x14ac:dyDescent="0.3">
      <c r="A89" t="str">
        <f>CONCATENATE('Event Structure'!$H$11," NM",ROW($B89)-ROW($B$6)+1)</f>
        <v xml:space="preserve"> NM84</v>
      </c>
      <c r="B89" s="1"/>
      <c r="C89" s="1"/>
      <c r="D89" s="16"/>
      <c r="E89" s="12"/>
      <c r="F89" s="8"/>
      <c r="G89" s="8"/>
      <c r="H89" s="8"/>
      <c r="J89" s="3">
        <f>IFERROR(VLOOKUP($F89,'Event Structure'!$B$15:$G$29,6,FALSE),0)-IFERROR(VLOOKUP($G89,'Event Structure'!$B$33:$G$38,6,FALSE),0)+IFERROR(VLOOKUP($H89,'Event Structure'!$B$42:$G$46,6,FALSE),0)</f>
        <v>0</v>
      </c>
      <c r="K89" s="7"/>
      <c r="L89" s="3">
        <f t="shared" si="2"/>
        <v>0</v>
      </c>
      <c r="N89" s="3">
        <f>IFERROR(VLOOKUP($F89,'Event Structure'!$B$15:$G$29,4,FALSE)/1.1,0)</f>
        <v>0</v>
      </c>
      <c r="O89" s="3">
        <f>IFERROR(VLOOKUP($F89,'Event Structure'!$B$15:$G$29,5,FALSE),0)</f>
        <v>0</v>
      </c>
      <c r="P89" s="3">
        <f t="shared" si="3"/>
        <v>0</v>
      </c>
    </row>
    <row r="90" spans="1:16" x14ac:dyDescent="0.3">
      <c r="A90" t="str">
        <f>CONCATENATE('Event Structure'!$H$11," NM",ROW($B90)-ROW($B$6)+1)</f>
        <v xml:space="preserve"> NM85</v>
      </c>
      <c r="B90" s="1"/>
      <c r="C90" s="1"/>
      <c r="D90" s="16"/>
      <c r="E90" s="12"/>
      <c r="F90" s="8"/>
      <c r="G90" s="8"/>
      <c r="H90" s="8"/>
      <c r="J90" s="3">
        <f>IFERROR(VLOOKUP($F90,'Event Structure'!$B$15:$G$29,6,FALSE),0)-IFERROR(VLOOKUP($G90,'Event Structure'!$B$33:$G$38,6,FALSE),0)+IFERROR(VLOOKUP($H90,'Event Structure'!$B$42:$G$46,6,FALSE),0)</f>
        <v>0</v>
      </c>
      <c r="K90" s="7"/>
      <c r="L90" s="3">
        <f t="shared" si="2"/>
        <v>0</v>
      </c>
      <c r="N90" s="3">
        <f>IFERROR(VLOOKUP($F90,'Event Structure'!$B$15:$G$29,4,FALSE)/1.1,0)</f>
        <v>0</v>
      </c>
      <c r="O90" s="3">
        <f>IFERROR(VLOOKUP($F90,'Event Structure'!$B$15:$G$29,5,FALSE),0)</f>
        <v>0</v>
      </c>
      <c r="P90" s="3">
        <f t="shared" si="3"/>
        <v>0</v>
      </c>
    </row>
    <row r="91" spans="1:16" x14ac:dyDescent="0.3">
      <c r="A91" t="str">
        <f>CONCATENATE('Event Structure'!$H$11," NM",ROW($B91)-ROW($B$6)+1)</f>
        <v xml:space="preserve"> NM86</v>
      </c>
      <c r="B91" s="1"/>
      <c r="C91" s="1"/>
      <c r="D91" s="16"/>
      <c r="E91" s="12"/>
      <c r="F91" s="8"/>
      <c r="G91" s="8"/>
      <c r="H91" s="8"/>
      <c r="J91" s="3">
        <f>IFERROR(VLOOKUP($F91,'Event Structure'!$B$15:$G$29,6,FALSE),0)-IFERROR(VLOOKUP($G91,'Event Structure'!$B$33:$G$38,6,FALSE),0)+IFERROR(VLOOKUP($H91,'Event Structure'!$B$42:$G$46,6,FALSE),0)</f>
        <v>0</v>
      </c>
      <c r="K91" s="7"/>
      <c r="L91" s="3">
        <f t="shared" si="2"/>
        <v>0</v>
      </c>
      <c r="N91" s="3">
        <f>IFERROR(VLOOKUP($F91,'Event Structure'!$B$15:$G$29,4,FALSE)/1.1,0)</f>
        <v>0</v>
      </c>
      <c r="O91" s="3">
        <f>IFERROR(VLOOKUP($F91,'Event Structure'!$B$15:$G$29,5,FALSE),0)</f>
        <v>0</v>
      </c>
      <c r="P91" s="3">
        <f t="shared" si="3"/>
        <v>0</v>
      </c>
    </row>
    <row r="92" spans="1:16" x14ac:dyDescent="0.3">
      <c r="A92" t="str">
        <f>CONCATENATE('Event Structure'!$H$11," NM",ROW($B92)-ROW($B$6)+1)</f>
        <v xml:space="preserve"> NM87</v>
      </c>
      <c r="B92" s="1"/>
      <c r="C92" s="1"/>
      <c r="D92" s="16"/>
      <c r="E92" s="12"/>
      <c r="F92" s="8"/>
      <c r="G92" s="8"/>
      <c r="H92" s="8"/>
      <c r="J92" s="3">
        <f>IFERROR(VLOOKUP($F92,'Event Structure'!$B$15:$G$29,6,FALSE),0)-IFERROR(VLOOKUP($G92,'Event Structure'!$B$33:$G$38,6,FALSE),0)+IFERROR(VLOOKUP($H92,'Event Structure'!$B$42:$G$46,6,FALSE),0)</f>
        <v>0</v>
      </c>
      <c r="K92" s="7"/>
      <c r="L92" s="3">
        <f t="shared" si="2"/>
        <v>0</v>
      </c>
      <c r="N92" s="3">
        <f>IFERROR(VLOOKUP($F92,'Event Structure'!$B$15:$G$29,4,FALSE)/1.1,0)</f>
        <v>0</v>
      </c>
      <c r="O92" s="3">
        <f>IFERROR(VLOOKUP($F92,'Event Structure'!$B$15:$G$29,5,FALSE),0)</f>
        <v>0</v>
      </c>
      <c r="P92" s="3">
        <f t="shared" si="3"/>
        <v>0</v>
      </c>
    </row>
    <row r="93" spans="1:16" x14ac:dyDescent="0.3">
      <c r="A93" t="str">
        <f>CONCATENATE('Event Structure'!$H$11," NM",ROW($B93)-ROW($B$6)+1)</f>
        <v xml:space="preserve"> NM88</v>
      </c>
      <c r="B93" s="1"/>
      <c r="C93" s="1"/>
      <c r="D93" s="16"/>
      <c r="E93" s="12"/>
      <c r="F93" s="8"/>
      <c r="G93" s="8"/>
      <c r="H93" s="8"/>
      <c r="J93" s="3">
        <f>IFERROR(VLOOKUP($F93,'Event Structure'!$B$15:$G$29,6,FALSE),0)-IFERROR(VLOOKUP($G93,'Event Structure'!$B$33:$G$38,6,FALSE),0)+IFERROR(VLOOKUP($H93,'Event Structure'!$B$42:$G$46,6,FALSE),0)</f>
        <v>0</v>
      </c>
      <c r="K93" s="7"/>
      <c r="L93" s="3">
        <f t="shared" si="2"/>
        <v>0</v>
      </c>
      <c r="N93" s="3">
        <f>IFERROR(VLOOKUP($F93,'Event Structure'!$B$15:$G$29,4,FALSE)/1.1,0)</f>
        <v>0</v>
      </c>
      <c r="O93" s="3">
        <f>IFERROR(VLOOKUP($F93,'Event Structure'!$B$15:$G$29,5,FALSE),0)</f>
        <v>0</v>
      </c>
      <c r="P93" s="3">
        <f t="shared" si="3"/>
        <v>0</v>
      </c>
    </row>
    <row r="94" spans="1:16" x14ac:dyDescent="0.3">
      <c r="A94" t="str">
        <f>CONCATENATE('Event Structure'!$H$11," NM",ROW($B94)-ROW($B$6)+1)</f>
        <v xml:space="preserve"> NM89</v>
      </c>
      <c r="B94" s="1"/>
      <c r="C94" s="1"/>
      <c r="D94" s="16"/>
      <c r="E94" s="12"/>
      <c r="F94" s="8"/>
      <c r="G94" s="8"/>
      <c r="H94" s="8"/>
      <c r="J94" s="3">
        <f>IFERROR(VLOOKUP($F94,'Event Structure'!$B$15:$G$29,6,FALSE),0)-IFERROR(VLOOKUP($G94,'Event Structure'!$B$33:$G$38,6,FALSE),0)+IFERROR(VLOOKUP($H94,'Event Structure'!$B$42:$G$46,6,FALSE),0)</f>
        <v>0</v>
      </c>
      <c r="K94" s="7"/>
      <c r="L94" s="3">
        <f t="shared" si="2"/>
        <v>0</v>
      </c>
      <c r="N94" s="3">
        <f>IFERROR(VLOOKUP($F94,'Event Structure'!$B$15:$G$29,4,FALSE)/1.1,0)</f>
        <v>0</v>
      </c>
      <c r="O94" s="3">
        <f>IFERROR(VLOOKUP($F94,'Event Structure'!$B$15:$G$29,5,FALSE),0)</f>
        <v>0</v>
      </c>
      <c r="P94" s="3">
        <f t="shared" si="3"/>
        <v>0</v>
      </c>
    </row>
    <row r="95" spans="1:16" x14ac:dyDescent="0.3">
      <c r="A95" t="str">
        <f>CONCATENATE('Event Structure'!$H$11," NM",ROW($B95)-ROW($B$6)+1)</f>
        <v xml:space="preserve"> NM90</v>
      </c>
      <c r="B95" s="1"/>
      <c r="C95" s="1"/>
      <c r="D95" s="16"/>
      <c r="E95" s="12"/>
      <c r="F95" s="8"/>
      <c r="G95" s="8"/>
      <c r="H95" s="8"/>
      <c r="J95" s="3">
        <f>IFERROR(VLOOKUP($F95,'Event Structure'!$B$15:$G$29,6,FALSE),0)-IFERROR(VLOOKUP($G95,'Event Structure'!$B$33:$G$38,6,FALSE),0)+IFERROR(VLOOKUP($H95,'Event Structure'!$B$42:$G$46,6,FALSE),0)</f>
        <v>0</v>
      </c>
      <c r="K95" s="7"/>
      <c r="L95" s="3">
        <f t="shared" si="2"/>
        <v>0</v>
      </c>
      <c r="N95" s="3">
        <f>IFERROR(VLOOKUP($F95,'Event Structure'!$B$15:$G$29,4,FALSE)/1.1,0)</f>
        <v>0</v>
      </c>
      <c r="O95" s="3">
        <f>IFERROR(VLOOKUP($F95,'Event Structure'!$B$15:$G$29,5,FALSE),0)</f>
        <v>0</v>
      </c>
      <c r="P95" s="3">
        <f t="shared" si="3"/>
        <v>0</v>
      </c>
    </row>
    <row r="96" spans="1:16" x14ac:dyDescent="0.3">
      <c r="A96" t="str">
        <f>CONCATENATE('Event Structure'!$H$11," NM",ROW($B96)-ROW($B$6)+1)</f>
        <v xml:space="preserve"> NM91</v>
      </c>
      <c r="B96" s="1"/>
      <c r="C96" s="1"/>
      <c r="D96" s="16"/>
      <c r="E96" s="12"/>
      <c r="F96" s="8"/>
      <c r="G96" s="8"/>
      <c r="H96" s="8"/>
      <c r="J96" s="3">
        <f>IFERROR(VLOOKUP($F96,'Event Structure'!$B$15:$G$29,6,FALSE),0)-IFERROR(VLOOKUP($G96,'Event Structure'!$B$33:$G$38,6,FALSE),0)+IFERROR(VLOOKUP($H96,'Event Structure'!$B$42:$G$46,6,FALSE),0)</f>
        <v>0</v>
      </c>
      <c r="K96" s="7"/>
      <c r="L96" s="3">
        <f t="shared" si="2"/>
        <v>0</v>
      </c>
      <c r="N96" s="3">
        <f>IFERROR(VLOOKUP($F96,'Event Structure'!$B$15:$G$29,4,FALSE)/1.1,0)</f>
        <v>0</v>
      </c>
      <c r="O96" s="3">
        <f>IFERROR(VLOOKUP($F96,'Event Structure'!$B$15:$G$29,5,FALSE),0)</f>
        <v>0</v>
      </c>
      <c r="P96" s="3">
        <f t="shared" si="3"/>
        <v>0</v>
      </c>
    </row>
    <row r="97" spans="1:16" x14ac:dyDescent="0.3">
      <c r="A97" t="str">
        <f>CONCATENATE('Event Structure'!$H$11," NM",ROW($B97)-ROW($B$6)+1)</f>
        <v xml:space="preserve"> NM92</v>
      </c>
      <c r="B97" s="1"/>
      <c r="C97" s="1"/>
      <c r="D97" s="16"/>
      <c r="E97" s="12"/>
      <c r="F97" s="8"/>
      <c r="G97" s="8"/>
      <c r="H97" s="8"/>
      <c r="J97" s="3">
        <f>IFERROR(VLOOKUP($F97,'Event Structure'!$B$15:$G$29,6,FALSE),0)-IFERROR(VLOOKUP($G97,'Event Structure'!$B$33:$G$38,6,FALSE),0)+IFERROR(VLOOKUP($H97,'Event Structure'!$B$42:$G$46,6,FALSE),0)</f>
        <v>0</v>
      </c>
      <c r="K97" s="7"/>
      <c r="L97" s="3">
        <f t="shared" si="2"/>
        <v>0</v>
      </c>
      <c r="N97" s="3">
        <f>IFERROR(VLOOKUP($F97,'Event Structure'!$B$15:$G$29,4,FALSE)/1.1,0)</f>
        <v>0</v>
      </c>
      <c r="O97" s="3">
        <f>IFERROR(VLOOKUP($F97,'Event Structure'!$B$15:$G$29,5,FALSE),0)</f>
        <v>0</v>
      </c>
      <c r="P97" s="3">
        <f t="shared" si="3"/>
        <v>0</v>
      </c>
    </row>
    <row r="98" spans="1:16" x14ac:dyDescent="0.3">
      <c r="A98" t="str">
        <f>CONCATENATE('Event Structure'!$H$11," NM",ROW($B98)-ROW($B$6)+1)</f>
        <v xml:space="preserve"> NM93</v>
      </c>
      <c r="B98" s="1"/>
      <c r="C98" s="1"/>
      <c r="D98" s="16"/>
      <c r="E98" s="12"/>
      <c r="F98" s="8"/>
      <c r="G98" s="8"/>
      <c r="H98" s="8"/>
      <c r="J98" s="3">
        <f>IFERROR(VLOOKUP($F98,'Event Structure'!$B$15:$G$29,6,FALSE),0)-IFERROR(VLOOKUP($G98,'Event Structure'!$B$33:$G$38,6,FALSE),0)+IFERROR(VLOOKUP($H98,'Event Structure'!$B$42:$G$46,6,FALSE),0)</f>
        <v>0</v>
      </c>
      <c r="K98" s="7"/>
      <c r="L98" s="3">
        <f t="shared" si="2"/>
        <v>0</v>
      </c>
      <c r="N98" s="3">
        <f>IFERROR(VLOOKUP($F98,'Event Structure'!$B$15:$G$29,4,FALSE)/1.1,0)</f>
        <v>0</v>
      </c>
      <c r="O98" s="3">
        <f>IFERROR(VLOOKUP($F98,'Event Structure'!$B$15:$G$29,5,FALSE),0)</f>
        <v>0</v>
      </c>
      <c r="P98" s="3">
        <f t="shared" si="3"/>
        <v>0</v>
      </c>
    </row>
    <row r="99" spans="1:16" x14ac:dyDescent="0.3">
      <c r="A99" t="str">
        <f>CONCATENATE('Event Structure'!$H$11," NM",ROW($B99)-ROW($B$6)+1)</f>
        <v xml:space="preserve"> NM94</v>
      </c>
      <c r="B99" s="1"/>
      <c r="C99" s="1"/>
      <c r="D99" s="16"/>
      <c r="E99" s="12"/>
      <c r="F99" s="8"/>
      <c r="G99" s="8"/>
      <c r="H99" s="8"/>
      <c r="J99" s="3">
        <f>IFERROR(VLOOKUP($F99,'Event Structure'!$B$15:$G$29,6,FALSE),0)-IFERROR(VLOOKUP($G99,'Event Structure'!$B$33:$G$38,6,FALSE),0)+IFERROR(VLOOKUP($H99,'Event Structure'!$B$42:$G$46,6,FALSE),0)</f>
        <v>0</v>
      </c>
      <c r="K99" s="7"/>
      <c r="L99" s="3">
        <f t="shared" si="2"/>
        <v>0</v>
      </c>
      <c r="N99" s="3">
        <f>IFERROR(VLOOKUP($F99,'Event Structure'!$B$15:$G$29,4,FALSE)/1.1,0)</f>
        <v>0</v>
      </c>
      <c r="O99" s="3">
        <f>IFERROR(VLOOKUP($F99,'Event Structure'!$B$15:$G$29,5,FALSE),0)</f>
        <v>0</v>
      </c>
      <c r="P99" s="3">
        <f t="shared" si="3"/>
        <v>0</v>
      </c>
    </row>
    <row r="100" spans="1:16" x14ac:dyDescent="0.3">
      <c r="A100" t="str">
        <f>CONCATENATE('Event Structure'!$H$11," NM",ROW($B100)-ROW($B$6)+1)</f>
        <v xml:space="preserve"> NM95</v>
      </c>
      <c r="B100" s="1"/>
      <c r="C100" s="1"/>
      <c r="D100" s="16"/>
      <c r="E100" s="12"/>
      <c r="F100" s="8"/>
      <c r="G100" s="8"/>
      <c r="H100" s="8"/>
      <c r="J100" s="3">
        <f>IFERROR(VLOOKUP($F100,'Event Structure'!$B$15:$G$29,6,FALSE),0)-IFERROR(VLOOKUP($G100,'Event Structure'!$B$33:$G$38,6,FALSE),0)+IFERROR(VLOOKUP($H100,'Event Structure'!$B$42:$G$46,6,FALSE),0)</f>
        <v>0</v>
      </c>
      <c r="K100" s="7"/>
      <c r="L100" s="3">
        <f t="shared" si="2"/>
        <v>0</v>
      </c>
      <c r="N100" s="3">
        <f>IFERROR(VLOOKUP($F100,'Event Structure'!$B$15:$G$29,4,FALSE)/1.1,0)</f>
        <v>0</v>
      </c>
      <c r="O100" s="3">
        <f>IFERROR(VLOOKUP($F100,'Event Structure'!$B$15:$G$29,5,FALSE),0)</f>
        <v>0</v>
      </c>
      <c r="P100" s="3">
        <f t="shared" si="3"/>
        <v>0</v>
      </c>
    </row>
    <row r="101" spans="1:16" x14ac:dyDescent="0.3">
      <c r="A101" t="str">
        <f>CONCATENATE('Event Structure'!$H$11," NM",ROW($B101)-ROW($B$6)+1)</f>
        <v xml:space="preserve"> NM96</v>
      </c>
      <c r="B101" s="1"/>
      <c r="C101" s="1"/>
      <c r="D101" s="16"/>
      <c r="E101" s="12"/>
      <c r="F101" s="8"/>
      <c r="G101" s="8"/>
      <c r="H101" s="8"/>
      <c r="J101" s="3">
        <f>IFERROR(VLOOKUP($F101,'Event Structure'!$B$15:$G$29,6,FALSE),0)-IFERROR(VLOOKUP($G101,'Event Structure'!$B$33:$G$38,6,FALSE),0)+IFERROR(VLOOKUP($H101,'Event Structure'!$B$42:$G$46,6,FALSE),0)</f>
        <v>0</v>
      </c>
      <c r="K101" s="7"/>
      <c r="L101" s="3">
        <f t="shared" si="2"/>
        <v>0</v>
      </c>
      <c r="N101" s="3">
        <f>IFERROR(VLOOKUP($F101,'Event Structure'!$B$15:$G$29,4,FALSE)/1.1,0)</f>
        <v>0</v>
      </c>
      <c r="O101" s="3">
        <f>IFERROR(VLOOKUP($F101,'Event Structure'!$B$15:$G$29,5,FALSE),0)</f>
        <v>0</v>
      </c>
      <c r="P101" s="3">
        <f t="shared" si="3"/>
        <v>0</v>
      </c>
    </row>
    <row r="102" spans="1:16" x14ac:dyDescent="0.3">
      <c r="A102" t="str">
        <f>CONCATENATE('Event Structure'!$H$11," NM",ROW($B102)-ROW($B$6)+1)</f>
        <v xml:space="preserve"> NM97</v>
      </c>
      <c r="B102" s="1"/>
      <c r="C102" s="1"/>
      <c r="D102" s="16"/>
      <c r="E102" s="12"/>
      <c r="F102" s="8"/>
      <c r="G102" s="8"/>
      <c r="H102" s="8"/>
      <c r="J102" s="3">
        <f>IFERROR(VLOOKUP($F102,'Event Structure'!$B$15:$G$29,6,FALSE),0)-IFERROR(VLOOKUP($G102,'Event Structure'!$B$33:$G$38,6,FALSE),0)+IFERROR(VLOOKUP($H102,'Event Structure'!$B$42:$G$46,6,FALSE),0)</f>
        <v>0</v>
      </c>
      <c r="K102" s="7"/>
      <c r="L102" s="3">
        <f t="shared" si="2"/>
        <v>0</v>
      </c>
      <c r="N102" s="3">
        <f>IFERROR(VLOOKUP($F102,'Event Structure'!$B$15:$G$29,4,FALSE)/1.1,0)</f>
        <v>0</v>
      </c>
      <c r="O102" s="3">
        <f>IFERROR(VLOOKUP($F102,'Event Structure'!$B$15:$G$29,5,FALSE),0)</f>
        <v>0</v>
      </c>
      <c r="P102" s="3">
        <f t="shared" si="3"/>
        <v>0</v>
      </c>
    </row>
    <row r="103" spans="1:16" x14ac:dyDescent="0.3">
      <c r="A103" t="str">
        <f>CONCATENATE('Event Structure'!$H$11," NM",ROW($B103)-ROW($B$6)+1)</f>
        <v xml:space="preserve"> NM98</v>
      </c>
      <c r="B103" s="1"/>
      <c r="C103" s="1"/>
      <c r="D103" s="16"/>
      <c r="E103" s="12"/>
      <c r="F103" s="8"/>
      <c r="G103" s="8"/>
      <c r="H103" s="8"/>
      <c r="J103" s="3">
        <f>IFERROR(VLOOKUP($F103,'Event Structure'!$B$15:$G$29,6,FALSE),0)-IFERROR(VLOOKUP($G103,'Event Structure'!$B$33:$G$38,6,FALSE),0)+IFERROR(VLOOKUP($H103,'Event Structure'!$B$42:$G$46,6,FALSE),0)</f>
        <v>0</v>
      </c>
      <c r="K103" s="7"/>
      <c r="L103" s="3">
        <f t="shared" si="2"/>
        <v>0</v>
      </c>
      <c r="N103" s="3">
        <f>IFERROR(VLOOKUP($F103,'Event Structure'!$B$15:$G$29,4,FALSE)/1.1,0)</f>
        <v>0</v>
      </c>
      <c r="O103" s="3">
        <f>IFERROR(VLOOKUP($F103,'Event Structure'!$B$15:$G$29,5,FALSE),0)</f>
        <v>0</v>
      </c>
      <c r="P103" s="3">
        <f t="shared" si="3"/>
        <v>0</v>
      </c>
    </row>
    <row r="104" spans="1:16" x14ac:dyDescent="0.3">
      <c r="A104" t="str">
        <f>CONCATENATE('Event Structure'!$H$11," NM",ROW($B104)-ROW($B$6)+1)</f>
        <v xml:space="preserve"> NM99</v>
      </c>
      <c r="B104" s="1"/>
      <c r="C104" s="1"/>
      <c r="D104" s="16"/>
      <c r="E104" s="12"/>
      <c r="F104" s="8"/>
      <c r="G104" s="8"/>
      <c r="H104" s="8"/>
      <c r="J104" s="3">
        <f>IFERROR(VLOOKUP($F104,'Event Structure'!$B$15:$G$29,6,FALSE),0)-IFERROR(VLOOKUP($G104,'Event Structure'!$B$33:$G$38,6,FALSE),0)+IFERROR(VLOOKUP($H104,'Event Structure'!$B$42:$G$46,6,FALSE),0)</f>
        <v>0</v>
      </c>
      <c r="K104" s="7"/>
      <c r="L104" s="3">
        <f t="shared" si="2"/>
        <v>0</v>
      </c>
      <c r="N104" s="3">
        <f>IFERROR(VLOOKUP($F104,'Event Structure'!$B$15:$G$29,4,FALSE)/1.1,0)</f>
        <v>0</v>
      </c>
      <c r="O104" s="3">
        <f>IFERROR(VLOOKUP($F104,'Event Structure'!$B$15:$G$29,5,FALSE),0)</f>
        <v>0</v>
      </c>
      <c r="P104" s="3">
        <f t="shared" si="3"/>
        <v>0</v>
      </c>
    </row>
    <row r="105" spans="1:16" x14ac:dyDescent="0.3">
      <c r="A105" t="str">
        <f>CONCATENATE('Event Structure'!$H$11," NM",ROW($B105)-ROW($B$6)+1)</f>
        <v xml:space="preserve"> NM100</v>
      </c>
      <c r="B105" s="1"/>
      <c r="C105" s="1"/>
      <c r="D105" s="16"/>
      <c r="E105" s="12"/>
      <c r="F105" s="8"/>
      <c r="G105" s="8"/>
      <c r="H105" s="8"/>
      <c r="J105" s="3">
        <f>IFERROR(VLOOKUP($F105,'Event Structure'!$B$15:$G$29,6,FALSE),0)-IFERROR(VLOOKUP($G105,'Event Structure'!$B$33:$G$38,6,FALSE),0)+IFERROR(VLOOKUP($H105,'Event Structure'!$B$42:$G$46,6,FALSE),0)</f>
        <v>0</v>
      </c>
      <c r="K105" s="7"/>
      <c r="L105" s="3">
        <f t="shared" si="2"/>
        <v>0</v>
      </c>
      <c r="N105" s="3">
        <f>IFERROR(VLOOKUP($F105,'Event Structure'!$B$15:$G$29,4,FALSE)/1.1,0)</f>
        <v>0</v>
      </c>
      <c r="O105" s="3">
        <f>IFERROR(VLOOKUP($F105,'Event Structure'!$B$15:$G$29,5,FALSE),0)</f>
        <v>0</v>
      </c>
      <c r="P105" s="3">
        <f t="shared" si="3"/>
        <v>0</v>
      </c>
    </row>
    <row r="106" spans="1:16" x14ac:dyDescent="0.3">
      <c r="A106" t="str">
        <f>CONCATENATE('Event Structure'!$H$11," NM",ROW($B106)-ROW($B$6)+1)</f>
        <v xml:space="preserve"> NM101</v>
      </c>
      <c r="B106" s="1"/>
      <c r="C106" s="1"/>
      <c r="D106" s="16"/>
      <c r="E106" s="12"/>
      <c r="F106" s="8"/>
      <c r="G106" s="8"/>
      <c r="H106" s="8"/>
      <c r="J106" s="3">
        <f>IFERROR(VLOOKUP($F106,'Event Structure'!$B$15:$G$29,6,FALSE),0)-IFERROR(VLOOKUP($G106,'Event Structure'!$B$33:$G$38,6,FALSE),0)+IFERROR(VLOOKUP($H106,'Event Structure'!$B$42:$G$46,6,FALSE),0)</f>
        <v>0</v>
      </c>
      <c r="K106" s="7"/>
      <c r="L106" s="3">
        <f t="shared" si="2"/>
        <v>0</v>
      </c>
      <c r="N106" s="3">
        <f>IFERROR(VLOOKUP($F106,'Event Structure'!$B$15:$G$29,4,FALSE)/1.1,0)</f>
        <v>0</v>
      </c>
      <c r="O106" s="3">
        <f>IFERROR(VLOOKUP($F106,'Event Structure'!$B$15:$G$29,5,FALSE),0)</f>
        <v>0</v>
      </c>
      <c r="P106" s="3">
        <f t="shared" si="3"/>
        <v>0</v>
      </c>
    </row>
    <row r="107" spans="1:16" x14ac:dyDescent="0.3">
      <c r="A107" t="str">
        <f>CONCATENATE('Event Structure'!$H$11," NM",ROW($B107)-ROW($B$6)+1)</f>
        <v xml:space="preserve"> NM102</v>
      </c>
      <c r="B107" s="1"/>
      <c r="C107" s="1"/>
      <c r="D107" s="16"/>
      <c r="E107" s="12"/>
      <c r="F107" s="8"/>
      <c r="G107" s="8"/>
      <c r="H107" s="8"/>
      <c r="J107" s="3">
        <f>IFERROR(VLOOKUP($F107,'Event Structure'!$B$15:$G$29,6,FALSE),0)-IFERROR(VLOOKUP($G107,'Event Structure'!$B$33:$G$38,6,FALSE),0)+IFERROR(VLOOKUP($H107,'Event Structure'!$B$42:$G$46,6,FALSE),0)</f>
        <v>0</v>
      </c>
      <c r="K107" s="7"/>
      <c r="L107" s="3">
        <f t="shared" si="2"/>
        <v>0</v>
      </c>
      <c r="N107" s="3">
        <f>IFERROR(VLOOKUP($F107,'Event Structure'!$B$15:$G$29,4,FALSE)/1.1,0)</f>
        <v>0</v>
      </c>
      <c r="O107" s="3">
        <f>IFERROR(VLOOKUP($F107,'Event Structure'!$B$15:$G$29,5,FALSE),0)</f>
        <v>0</v>
      </c>
      <c r="P107" s="3">
        <f t="shared" si="3"/>
        <v>0</v>
      </c>
    </row>
    <row r="108" spans="1:16" x14ac:dyDescent="0.3">
      <c r="A108" t="str">
        <f>CONCATENATE('Event Structure'!$H$11," NM",ROW($B108)-ROW($B$6)+1)</f>
        <v xml:space="preserve"> NM103</v>
      </c>
      <c r="B108" s="1"/>
      <c r="C108" s="1"/>
      <c r="D108" s="16"/>
      <c r="E108" s="12"/>
      <c r="F108" s="8"/>
      <c r="G108" s="8"/>
      <c r="H108" s="8"/>
      <c r="J108" s="3">
        <f>IFERROR(VLOOKUP($F108,'Event Structure'!$B$15:$G$29,6,FALSE),0)-IFERROR(VLOOKUP($G108,'Event Structure'!$B$33:$G$38,6,FALSE),0)+IFERROR(VLOOKUP($H108,'Event Structure'!$B$42:$G$46,6,FALSE),0)</f>
        <v>0</v>
      </c>
      <c r="K108" s="7"/>
      <c r="L108" s="3">
        <f t="shared" si="2"/>
        <v>0</v>
      </c>
      <c r="N108" s="3">
        <f>IFERROR(VLOOKUP($F108,'Event Structure'!$B$15:$G$29,4,FALSE)/1.1,0)</f>
        <v>0</v>
      </c>
      <c r="O108" s="3">
        <f>IFERROR(VLOOKUP($F108,'Event Structure'!$B$15:$G$29,5,FALSE),0)</f>
        <v>0</v>
      </c>
      <c r="P108" s="3">
        <f t="shared" si="3"/>
        <v>0</v>
      </c>
    </row>
    <row r="109" spans="1:16" x14ac:dyDescent="0.3">
      <c r="A109" t="str">
        <f>CONCATENATE('Event Structure'!$H$11," NM",ROW($B109)-ROW($B$6)+1)</f>
        <v xml:space="preserve"> NM104</v>
      </c>
      <c r="B109" s="1"/>
      <c r="C109" s="1"/>
      <c r="D109" s="16"/>
      <c r="E109" s="12"/>
      <c r="F109" s="8"/>
      <c r="G109" s="8"/>
      <c r="H109" s="8"/>
      <c r="J109" s="3">
        <f>IFERROR(VLOOKUP($F109,'Event Structure'!$B$15:$G$29,6,FALSE),0)-IFERROR(VLOOKUP($G109,'Event Structure'!$B$33:$G$38,6,FALSE),0)+IFERROR(VLOOKUP($H109,'Event Structure'!$B$42:$G$46,6,FALSE),0)</f>
        <v>0</v>
      </c>
      <c r="K109" s="7"/>
      <c r="L109" s="3">
        <f t="shared" si="2"/>
        <v>0</v>
      </c>
      <c r="N109" s="3">
        <f>IFERROR(VLOOKUP($F109,'Event Structure'!$B$15:$G$29,4,FALSE)/1.1,0)</f>
        <v>0</v>
      </c>
      <c r="O109" s="3">
        <f>IFERROR(VLOOKUP($F109,'Event Structure'!$B$15:$G$29,5,FALSE),0)</f>
        <v>0</v>
      </c>
      <c r="P109" s="3">
        <f t="shared" si="3"/>
        <v>0</v>
      </c>
    </row>
    <row r="110" spans="1:16" x14ac:dyDescent="0.3">
      <c r="A110" t="str">
        <f>CONCATENATE('Event Structure'!$H$11," NM",ROW($B110)-ROW($B$6)+1)</f>
        <v xml:space="preserve"> NM105</v>
      </c>
      <c r="B110" s="1"/>
      <c r="C110" s="1"/>
      <c r="D110" s="16"/>
      <c r="E110" s="12"/>
      <c r="F110" s="8"/>
      <c r="G110" s="8"/>
      <c r="H110" s="8"/>
      <c r="J110" s="3">
        <f>IFERROR(VLOOKUP($F110,'Event Structure'!$B$15:$G$29,6,FALSE),0)-IFERROR(VLOOKUP($G110,'Event Structure'!$B$33:$G$38,6,FALSE),0)+IFERROR(VLOOKUP($H110,'Event Structure'!$B$42:$G$46,6,FALSE),0)</f>
        <v>0</v>
      </c>
      <c r="K110" s="7"/>
      <c r="L110" s="3">
        <f t="shared" si="2"/>
        <v>0</v>
      </c>
      <c r="N110" s="3">
        <f>IFERROR(VLOOKUP($F110,'Event Structure'!$B$15:$G$29,4,FALSE)/1.1,0)</f>
        <v>0</v>
      </c>
      <c r="O110" s="3">
        <f>IFERROR(VLOOKUP($F110,'Event Structure'!$B$15:$G$29,5,FALSE),0)</f>
        <v>0</v>
      </c>
      <c r="P110" s="3">
        <f t="shared" si="3"/>
        <v>0</v>
      </c>
    </row>
    <row r="111" spans="1:16" x14ac:dyDescent="0.3">
      <c r="A111" t="str">
        <f>CONCATENATE('Event Structure'!$H$11," NM",ROW($B111)-ROW($B$6)+1)</f>
        <v xml:space="preserve"> NM106</v>
      </c>
      <c r="B111" s="1"/>
      <c r="C111" s="1"/>
      <c r="D111" s="16"/>
      <c r="E111" s="12"/>
      <c r="F111" s="8"/>
      <c r="G111" s="8"/>
      <c r="H111" s="8"/>
      <c r="J111" s="3">
        <f>IFERROR(VLOOKUP($F111,'Event Structure'!$B$15:$G$29,6,FALSE),0)-IFERROR(VLOOKUP($G111,'Event Structure'!$B$33:$G$38,6,FALSE),0)+IFERROR(VLOOKUP($H111,'Event Structure'!$B$42:$G$46,6,FALSE),0)</f>
        <v>0</v>
      </c>
      <c r="K111" s="7"/>
      <c r="L111" s="3">
        <f t="shared" si="2"/>
        <v>0</v>
      </c>
      <c r="N111" s="3">
        <f>IFERROR(VLOOKUP($F111,'Event Structure'!$B$15:$G$29,4,FALSE)/1.1,0)</f>
        <v>0</v>
      </c>
      <c r="O111" s="3">
        <f>IFERROR(VLOOKUP($F111,'Event Structure'!$B$15:$G$29,5,FALSE),0)</f>
        <v>0</v>
      </c>
      <c r="P111" s="3">
        <f t="shared" si="3"/>
        <v>0</v>
      </c>
    </row>
    <row r="112" spans="1:16" x14ac:dyDescent="0.3">
      <c r="A112" t="str">
        <f>CONCATENATE('Event Structure'!$H$11," NM",ROW($B112)-ROW($B$6)+1)</f>
        <v xml:space="preserve"> NM107</v>
      </c>
      <c r="B112" s="1"/>
      <c r="C112" s="1"/>
      <c r="D112" s="16"/>
      <c r="E112" s="12"/>
      <c r="F112" s="8"/>
      <c r="G112" s="8"/>
      <c r="H112" s="8"/>
      <c r="J112" s="3">
        <f>IFERROR(VLOOKUP($F112,'Event Structure'!$B$15:$G$29,6,FALSE),0)-IFERROR(VLOOKUP($G112,'Event Structure'!$B$33:$G$38,6,FALSE),0)+IFERROR(VLOOKUP($H112,'Event Structure'!$B$42:$G$46,6,FALSE),0)</f>
        <v>0</v>
      </c>
      <c r="K112" s="7"/>
      <c r="L112" s="3">
        <f t="shared" si="2"/>
        <v>0</v>
      </c>
      <c r="N112" s="3">
        <f>IFERROR(VLOOKUP($F112,'Event Structure'!$B$15:$G$29,4,FALSE)/1.1,0)</f>
        <v>0</v>
      </c>
      <c r="O112" s="3">
        <f>IFERROR(VLOOKUP($F112,'Event Structure'!$B$15:$G$29,5,FALSE),0)</f>
        <v>0</v>
      </c>
      <c r="P112" s="3">
        <f t="shared" si="3"/>
        <v>0</v>
      </c>
    </row>
    <row r="113" spans="1:16" x14ac:dyDescent="0.3">
      <c r="A113" t="str">
        <f>CONCATENATE('Event Structure'!$H$11," NM",ROW($B113)-ROW($B$6)+1)</f>
        <v xml:space="preserve"> NM108</v>
      </c>
      <c r="B113" s="1"/>
      <c r="C113" s="1"/>
      <c r="D113" s="16"/>
      <c r="E113" s="12"/>
      <c r="F113" s="8"/>
      <c r="G113" s="8"/>
      <c r="H113" s="8"/>
      <c r="J113" s="3">
        <f>IFERROR(VLOOKUP($F113,'Event Structure'!$B$15:$G$29,6,FALSE),0)-IFERROR(VLOOKUP($G113,'Event Structure'!$B$33:$G$38,6,FALSE),0)+IFERROR(VLOOKUP($H113,'Event Structure'!$B$42:$G$46,6,FALSE),0)</f>
        <v>0</v>
      </c>
      <c r="K113" s="7"/>
      <c r="L113" s="3">
        <f t="shared" si="2"/>
        <v>0</v>
      </c>
      <c r="N113" s="3">
        <f>IFERROR(VLOOKUP($F113,'Event Structure'!$B$15:$G$29,4,FALSE)/1.1,0)</f>
        <v>0</v>
      </c>
      <c r="O113" s="3">
        <f>IFERROR(VLOOKUP($F113,'Event Structure'!$B$15:$G$29,5,FALSE),0)</f>
        <v>0</v>
      </c>
      <c r="P113" s="3">
        <f t="shared" si="3"/>
        <v>0</v>
      </c>
    </row>
    <row r="114" spans="1:16" x14ac:dyDescent="0.3">
      <c r="A114" t="str">
        <f>CONCATENATE('Event Structure'!$H$11," NM",ROW($B114)-ROW($B$6)+1)</f>
        <v xml:space="preserve"> NM109</v>
      </c>
      <c r="B114" s="1"/>
      <c r="C114" s="1"/>
      <c r="D114" s="16"/>
      <c r="E114" s="12"/>
      <c r="F114" s="8"/>
      <c r="G114" s="8"/>
      <c r="H114" s="8"/>
      <c r="J114" s="3">
        <f>IFERROR(VLOOKUP($F114,'Event Structure'!$B$15:$G$29,6,FALSE),0)-IFERROR(VLOOKUP($G114,'Event Structure'!$B$33:$G$38,6,FALSE),0)+IFERROR(VLOOKUP($H114,'Event Structure'!$B$42:$G$46,6,FALSE),0)</f>
        <v>0</v>
      </c>
      <c r="K114" s="7"/>
      <c r="L114" s="3">
        <f t="shared" si="2"/>
        <v>0</v>
      </c>
      <c r="N114" s="3">
        <f>IFERROR(VLOOKUP($F114,'Event Structure'!$B$15:$G$29,4,FALSE)/1.1,0)</f>
        <v>0</v>
      </c>
      <c r="O114" s="3">
        <f>IFERROR(VLOOKUP($F114,'Event Structure'!$B$15:$G$29,5,FALSE),0)</f>
        <v>0</v>
      </c>
      <c r="P114" s="3">
        <f t="shared" si="3"/>
        <v>0</v>
      </c>
    </row>
    <row r="115" spans="1:16" x14ac:dyDescent="0.3">
      <c r="A115" t="str">
        <f>CONCATENATE('Event Structure'!$H$11," NM",ROW($B115)-ROW($B$6)+1)</f>
        <v xml:space="preserve"> NM110</v>
      </c>
      <c r="B115" s="1"/>
      <c r="C115" s="1"/>
      <c r="D115" s="16"/>
      <c r="E115" s="12"/>
      <c r="F115" s="8"/>
      <c r="G115" s="8"/>
      <c r="H115" s="8"/>
      <c r="J115" s="3">
        <f>IFERROR(VLOOKUP($F115,'Event Structure'!$B$15:$G$29,6,FALSE),0)-IFERROR(VLOOKUP($G115,'Event Structure'!$B$33:$G$38,6,FALSE),0)+IFERROR(VLOOKUP($H115,'Event Structure'!$B$42:$G$46,6,FALSE),0)</f>
        <v>0</v>
      </c>
      <c r="K115" s="7"/>
      <c r="L115" s="3">
        <f t="shared" si="2"/>
        <v>0</v>
      </c>
      <c r="N115" s="3">
        <f>IFERROR(VLOOKUP($F115,'Event Structure'!$B$15:$G$29,4,FALSE)/1.1,0)</f>
        <v>0</v>
      </c>
      <c r="O115" s="3">
        <f>IFERROR(VLOOKUP($F115,'Event Structure'!$B$15:$G$29,5,FALSE),0)</f>
        <v>0</v>
      </c>
      <c r="P115" s="3">
        <f t="shared" si="3"/>
        <v>0</v>
      </c>
    </row>
    <row r="116" spans="1:16" x14ac:dyDescent="0.3">
      <c r="A116" t="str">
        <f>CONCATENATE('Event Structure'!$H$11," NM",ROW($B116)-ROW($B$6)+1)</f>
        <v xml:space="preserve"> NM111</v>
      </c>
      <c r="B116" s="1"/>
      <c r="C116" s="1"/>
      <c r="D116" s="16"/>
      <c r="E116" s="12"/>
      <c r="F116" s="8"/>
      <c r="G116" s="8"/>
      <c r="H116" s="8"/>
      <c r="J116" s="3">
        <f>IFERROR(VLOOKUP($F116,'Event Structure'!$B$15:$G$29,6,FALSE),0)-IFERROR(VLOOKUP($G116,'Event Structure'!$B$33:$G$38,6,FALSE),0)+IFERROR(VLOOKUP($H116,'Event Structure'!$B$42:$G$46,6,FALSE),0)</f>
        <v>0</v>
      </c>
      <c r="K116" s="7"/>
      <c r="L116" s="3">
        <f t="shared" si="2"/>
        <v>0</v>
      </c>
      <c r="N116" s="3">
        <f>IFERROR(VLOOKUP($F116,'Event Structure'!$B$15:$G$29,4,FALSE)/1.1,0)</f>
        <v>0</v>
      </c>
      <c r="O116" s="3">
        <f>IFERROR(VLOOKUP($F116,'Event Structure'!$B$15:$G$29,5,FALSE),0)</f>
        <v>0</v>
      </c>
      <c r="P116" s="3">
        <f t="shared" si="3"/>
        <v>0</v>
      </c>
    </row>
    <row r="117" spans="1:16" x14ac:dyDescent="0.3">
      <c r="A117" t="str">
        <f>CONCATENATE('Event Structure'!$H$11," NM",ROW($B117)-ROW($B$6)+1)</f>
        <v xml:space="preserve"> NM112</v>
      </c>
      <c r="B117" s="1"/>
      <c r="C117" s="1"/>
      <c r="D117" s="16"/>
      <c r="E117" s="12"/>
      <c r="F117" s="8"/>
      <c r="G117" s="8"/>
      <c r="H117" s="8"/>
      <c r="J117" s="3">
        <f>IFERROR(VLOOKUP($F117,'Event Structure'!$B$15:$G$29,6,FALSE),0)-IFERROR(VLOOKUP($G117,'Event Structure'!$B$33:$G$38,6,FALSE),0)+IFERROR(VLOOKUP($H117,'Event Structure'!$B$42:$G$46,6,FALSE),0)</f>
        <v>0</v>
      </c>
      <c r="K117" s="7"/>
      <c r="L117" s="3">
        <f t="shared" si="2"/>
        <v>0</v>
      </c>
      <c r="N117" s="3">
        <f>IFERROR(VLOOKUP($F117,'Event Structure'!$B$15:$G$29,4,FALSE)/1.1,0)</f>
        <v>0</v>
      </c>
      <c r="O117" s="3">
        <f>IFERROR(VLOOKUP($F117,'Event Structure'!$B$15:$G$29,5,FALSE),0)</f>
        <v>0</v>
      </c>
      <c r="P117" s="3">
        <f t="shared" si="3"/>
        <v>0</v>
      </c>
    </row>
    <row r="118" spans="1:16" x14ac:dyDescent="0.3">
      <c r="A118" t="str">
        <f>CONCATENATE('Event Structure'!$H$11," NM",ROW($B118)-ROW($B$6)+1)</f>
        <v xml:space="preserve"> NM113</v>
      </c>
      <c r="B118" s="1"/>
      <c r="C118" s="1"/>
      <c r="D118" s="16"/>
      <c r="E118" s="12"/>
      <c r="F118" s="8"/>
      <c r="G118" s="8"/>
      <c r="H118" s="8"/>
      <c r="J118" s="3">
        <f>IFERROR(VLOOKUP($F118,'Event Structure'!$B$15:$G$29,6,FALSE),0)-IFERROR(VLOOKUP($G118,'Event Structure'!$B$33:$G$38,6,FALSE),0)+IFERROR(VLOOKUP($H118,'Event Structure'!$B$42:$G$46,6,FALSE),0)</f>
        <v>0</v>
      </c>
      <c r="K118" s="7"/>
      <c r="L118" s="3">
        <f t="shared" si="2"/>
        <v>0</v>
      </c>
      <c r="N118" s="3">
        <f>IFERROR(VLOOKUP($F118,'Event Structure'!$B$15:$G$29,4,FALSE)/1.1,0)</f>
        <v>0</v>
      </c>
      <c r="O118" s="3">
        <f>IFERROR(VLOOKUP($F118,'Event Structure'!$B$15:$G$29,5,FALSE),0)</f>
        <v>0</v>
      </c>
      <c r="P118" s="3">
        <f t="shared" si="3"/>
        <v>0</v>
      </c>
    </row>
    <row r="119" spans="1:16" x14ac:dyDescent="0.3">
      <c r="A119" t="str">
        <f>CONCATENATE('Event Structure'!$H$11," NM",ROW($B119)-ROW($B$6)+1)</f>
        <v xml:space="preserve"> NM114</v>
      </c>
      <c r="B119" s="1"/>
      <c r="C119" s="1"/>
      <c r="D119" s="16"/>
      <c r="E119" s="12"/>
      <c r="F119" s="8"/>
      <c r="G119" s="8"/>
      <c r="H119" s="8"/>
      <c r="J119" s="3">
        <f>IFERROR(VLOOKUP($F119,'Event Structure'!$B$15:$G$29,6,FALSE),0)-IFERROR(VLOOKUP($G119,'Event Structure'!$B$33:$G$38,6,FALSE),0)+IFERROR(VLOOKUP($H119,'Event Structure'!$B$42:$G$46,6,FALSE),0)</f>
        <v>0</v>
      </c>
      <c r="K119" s="7"/>
      <c r="L119" s="3">
        <f t="shared" si="2"/>
        <v>0</v>
      </c>
      <c r="N119" s="3">
        <f>IFERROR(VLOOKUP($F119,'Event Structure'!$B$15:$G$29,4,FALSE)/1.1,0)</f>
        <v>0</v>
      </c>
      <c r="O119" s="3">
        <f>IFERROR(VLOOKUP($F119,'Event Structure'!$B$15:$G$29,5,FALSE),0)</f>
        <v>0</v>
      </c>
      <c r="P119" s="3">
        <f t="shared" si="3"/>
        <v>0</v>
      </c>
    </row>
    <row r="120" spans="1:16" x14ac:dyDescent="0.3">
      <c r="A120" t="str">
        <f>CONCATENATE('Event Structure'!$H$11," NM",ROW($B120)-ROW($B$6)+1)</f>
        <v xml:space="preserve"> NM115</v>
      </c>
      <c r="B120" s="1"/>
      <c r="C120" s="1"/>
      <c r="D120" s="16"/>
      <c r="E120" s="12"/>
      <c r="F120" s="8"/>
      <c r="G120" s="8"/>
      <c r="H120" s="8"/>
      <c r="J120" s="3">
        <f>IFERROR(VLOOKUP($F120,'Event Structure'!$B$15:$G$29,6,FALSE),0)-IFERROR(VLOOKUP($G120,'Event Structure'!$B$33:$G$38,6,FALSE),0)+IFERROR(VLOOKUP($H120,'Event Structure'!$B$42:$G$46,6,FALSE),0)</f>
        <v>0</v>
      </c>
      <c r="K120" s="7"/>
      <c r="L120" s="3">
        <f t="shared" si="2"/>
        <v>0</v>
      </c>
      <c r="N120" s="3">
        <f>IFERROR(VLOOKUP($F120,'Event Structure'!$B$15:$G$29,4,FALSE)/1.1,0)</f>
        <v>0</v>
      </c>
      <c r="O120" s="3">
        <f>IFERROR(VLOOKUP($F120,'Event Structure'!$B$15:$G$29,5,FALSE),0)</f>
        <v>0</v>
      </c>
      <c r="P120" s="3">
        <f t="shared" si="3"/>
        <v>0</v>
      </c>
    </row>
    <row r="121" spans="1:16" x14ac:dyDescent="0.3">
      <c r="A121" t="str">
        <f>CONCATENATE('Event Structure'!$H$11," NM",ROW($B121)-ROW($B$6)+1)</f>
        <v xml:space="preserve"> NM116</v>
      </c>
      <c r="B121" s="1"/>
      <c r="C121" s="1"/>
      <c r="D121" s="16"/>
      <c r="E121" s="12"/>
      <c r="F121" s="8"/>
      <c r="G121" s="8"/>
      <c r="H121" s="8"/>
      <c r="J121" s="3">
        <f>IFERROR(VLOOKUP($F121,'Event Structure'!$B$15:$G$29,6,FALSE),0)-IFERROR(VLOOKUP($G121,'Event Structure'!$B$33:$G$38,6,FALSE),0)+IFERROR(VLOOKUP($H121,'Event Structure'!$B$42:$G$46,6,FALSE),0)</f>
        <v>0</v>
      </c>
      <c r="K121" s="7"/>
      <c r="L121" s="3">
        <f t="shared" si="2"/>
        <v>0</v>
      </c>
      <c r="N121" s="3">
        <f>IFERROR(VLOOKUP($F121,'Event Structure'!$B$15:$G$29,4,FALSE)/1.1,0)</f>
        <v>0</v>
      </c>
      <c r="O121" s="3">
        <f>IFERROR(VLOOKUP($F121,'Event Structure'!$B$15:$G$29,5,FALSE),0)</f>
        <v>0</v>
      </c>
      <c r="P121" s="3">
        <f t="shared" si="3"/>
        <v>0</v>
      </c>
    </row>
    <row r="122" spans="1:16" x14ac:dyDescent="0.3">
      <c r="A122" t="str">
        <f>CONCATENATE('Event Structure'!$H$11," NM",ROW($B122)-ROW($B$6)+1)</f>
        <v xml:space="preserve"> NM117</v>
      </c>
      <c r="B122" s="1"/>
      <c r="C122" s="1"/>
      <c r="D122" s="16"/>
      <c r="E122" s="12"/>
      <c r="F122" s="8"/>
      <c r="G122" s="8"/>
      <c r="H122" s="8"/>
      <c r="J122" s="3">
        <f>IFERROR(VLOOKUP($F122,'Event Structure'!$B$15:$G$29,6,FALSE),0)-IFERROR(VLOOKUP($G122,'Event Structure'!$B$33:$G$38,6,FALSE),0)+IFERROR(VLOOKUP($H122,'Event Structure'!$B$42:$G$46,6,FALSE),0)</f>
        <v>0</v>
      </c>
      <c r="K122" s="7"/>
      <c r="L122" s="3">
        <f t="shared" si="2"/>
        <v>0</v>
      </c>
      <c r="N122" s="3">
        <f>IFERROR(VLOOKUP($F122,'Event Structure'!$B$15:$G$29,4,FALSE)/1.1,0)</f>
        <v>0</v>
      </c>
      <c r="O122" s="3">
        <f>IFERROR(VLOOKUP($F122,'Event Structure'!$B$15:$G$29,5,FALSE),0)</f>
        <v>0</v>
      </c>
      <c r="P122" s="3">
        <f t="shared" si="3"/>
        <v>0</v>
      </c>
    </row>
    <row r="123" spans="1:16" x14ac:dyDescent="0.3">
      <c r="A123" t="str">
        <f>CONCATENATE('Event Structure'!$H$11," NM",ROW($B123)-ROW($B$6)+1)</f>
        <v xml:space="preserve"> NM118</v>
      </c>
      <c r="B123" s="1"/>
      <c r="C123" s="1"/>
      <c r="D123" s="16"/>
      <c r="E123" s="12"/>
      <c r="F123" s="8"/>
      <c r="G123" s="8"/>
      <c r="H123" s="8"/>
      <c r="J123" s="3">
        <f>IFERROR(VLOOKUP($F123,'Event Structure'!$B$15:$G$29,6,FALSE),0)-IFERROR(VLOOKUP($G123,'Event Structure'!$B$33:$G$38,6,FALSE),0)+IFERROR(VLOOKUP($H123,'Event Structure'!$B$42:$G$46,6,FALSE),0)</f>
        <v>0</v>
      </c>
      <c r="K123" s="7"/>
      <c r="L123" s="3">
        <f t="shared" si="2"/>
        <v>0</v>
      </c>
      <c r="N123" s="3">
        <f>IFERROR(VLOOKUP($F123,'Event Structure'!$B$15:$G$29,4,FALSE)/1.1,0)</f>
        <v>0</v>
      </c>
      <c r="O123" s="3">
        <f>IFERROR(VLOOKUP($F123,'Event Structure'!$B$15:$G$29,5,FALSE),0)</f>
        <v>0</v>
      </c>
      <c r="P123" s="3">
        <f t="shared" si="3"/>
        <v>0</v>
      </c>
    </row>
    <row r="124" spans="1:16" x14ac:dyDescent="0.3">
      <c r="A124" t="str">
        <f>CONCATENATE('Event Structure'!$H$11," NM",ROW($B124)-ROW($B$6)+1)</f>
        <v xml:space="preserve"> NM119</v>
      </c>
      <c r="B124" s="1"/>
      <c r="C124" s="1"/>
      <c r="D124" s="16"/>
      <c r="E124" s="12"/>
      <c r="F124" s="8"/>
      <c r="G124" s="8"/>
      <c r="H124" s="8"/>
      <c r="J124" s="3">
        <f>IFERROR(VLOOKUP($F124,'Event Structure'!$B$15:$G$29,6,FALSE),0)-IFERROR(VLOOKUP($G124,'Event Structure'!$B$33:$G$38,6,FALSE),0)+IFERROR(VLOOKUP($H124,'Event Structure'!$B$42:$G$46,6,FALSE),0)</f>
        <v>0</v>
      </c>
      <c r="K124" s="7"/>
      <c r="L124" s="3">
        <f t="shared" si="2"/>
        <v>0</v>
      </c>
      <c r="N124" s="3">
        <f>IFERROR(VLOOKUP($F124,'Event Structure'!$B$15:$G$29,4,FALSE)/1.1,0)</f>
        <v>0</v>
      </c>
      <c r="O124" s="3">
        <f>IFERROR(VLOOKUP($F124,'Event Structure'!$B$15:$G$29,5,FALSE),0)</f>
        <v>0</v>
      </c>
      <c r="P124" s="3">
        <f t="shared" si="3"/>
        <v>0</v>
      </c>
    </row>
    <row r="125" spans="1:16" x14ac:dyDescent="0.3">
      <c r="A125" t="str">
        <f>CONCATENATE('Event Structure'!$H$11," NM",ROW($B125)-ROW($B$6)+1)</f>
        <v xml:space="preserve"> NM120</v>
      </c>
      <c r="B125" s="1"/>
      <c r="C125" s="1"/>
      <c r="D125" s="16"/>
      <c r="E125" s="12"/>
      <c r="F125" s="8"/>
      <c r="G125" s="8"/>
      <c r="H125" s="8"/>
      <c r="J125" s="3">
        <f>IFERROR(VLOOKUP($F125,'Event Structure'!$B$15:$G$29,6,FALSE),0)-IFERROR(VLOOKUP($G125,'Event Structure'!$B$33:$G$38,6,FALSE),0)+IFERROR(VLOOKUP($H125,'Event Structure'!$B$42:$G$46,6,FALSE),0)</f>
        <v>0</v>
      </c>
      <c r="K125" s="7"/>
      <c r="L125" s="3">
        <f t="shared" si="2"/>
        <v>0</v>
      </c>
      <c r="N125" s="3">
        <f>IFERROR(VLOOKUP($F125,'Event Structure'!$B$15:$G$29,4,FALSE)/1.1,0)</f>
        <v>0</v>
      </c>
      <c r="O125" s="3">
        <f>IFERROR(VLOOKUP($F125,'Event Structure'!$B$15:$G$29,5,FALSE),0)</f>
        <v>0</v>
      </c>
      <c r="P125" s="3">
        <f t="shared" si="3"/>
        <v>0</v>
      </c>
    </row>
    <row r="126" spans="1:16" x14ac:dyDescent="0.3">
      <c r="A126" t="str">
        <f>CONCATENATE('Event Structure'!$H$11," NM",ROW($B126)-ROW($B$6)+1)</f>
        <v xml:space="preserve"> NM121</v>
      </c>
      <c r="B126" s="1"/>
      <c r="C126" s="1"/>
      <c r="D126" s="16"/>
      <c r="E126" s="12"/>
      <c r="F126" s="8"/>
      <c r="G126" s="8"/>
      <c r="H126" s="8"/>
      <c r="J126" s="3">
        <f>IFERROR(VLOOKUP($F126,'Event Structure'!$B$15:$G$29,6,FALSE),0)-IFERROR(VLOOKUP($G126,'Event Structure'!$B$33:$G$38,6,FALSE),0)+IFERROR(VLOOKUP($H126,'Event Structure'!$B$42:$G$46,6,FALSE),0)</f>
        <v>0</v>
      </c>
      <c r="K126" s="7"/>
      <c r="L126" s="3">
        <f t="shared" si="2"/>
        <v>0</v>
      </c>
      <c r="N126" s="3">
        <f>IFERROR(VLOOKUP($F126,'Event Structure'!$B$15:$G$29,4,FALSE)/1.1,0)</f>
        <v>0</v>
      </c>
      <c r="O126" s="3">
        <f>IFERROR(VLOOKUP($F126,'Event Structure'!$B$15:$G$29,5,FALSE),0)</f>
        <v>0</v>
      </c>
      <c r="P126" s="3">
        <f t="shared" si="3"/>
        <v>0</v>
      </c>
    </row>
    <row r="127" spans="1:16" x14ac:dyDescent="0.3">
      <c r="A127" t="str">
        <f>CONCATENATE('Event Structure'!$H$11," NM",ROW($B127)-ROW($B$6)+1)</f>
        <v xml:space="preserve"> NM122</v>
      </c>
      <c r="B127" s="1"/>
      <c r="C127" s="1"/>
      <c r="D127" s="16"/>
      <c r="E127" s="12"/>
      <c r="F127" s="8"/>
      <c r="G127" s="8"/>
      <c r="H127" s="8"/>
      <c r="J127" s="3">
        <f>IFERROR(VLOOKUP($F127,'Event Structure'!$B$15:$G$29,6,FALSE),0)-IFERROR(VLOOKUP($G127,'Event Structure'!$B$33:$G$38,6,FALSE),0)+IFERROR(VLOOKUP($H127,'Event Structure'!$B$42:$G$46,6,FALSE),0)</f>
        <v>0</v>
      </c>
      <c r="K127" s="7"/>
      <c r="L127" s="3">
        <f t="shared" si="2"/>
        <v>0</v>
      </c>
      <c r="N127" s="3">
        <f>IFERROR(VLOOKUP($F127,'Event Structure'!$B$15:$G$29,4,FALSE)/1.1,0)</f>
        <v>0</v>
      </c>
      <c r="O127" s="3">
        <f>IFERROR(VLOOKUP($F127,'Event Structure'!$B$15:$G$29,5,FALSE),0)</f>
        <v>0</v>
      </c>
      <c r="P127" s="3">
        <f t="shared" si="3"/>
        <v>0</v>
      </c>
    </row>
    <row r="128" spans="1:16" x14ac:dyDescent="0.3">
      <c r="A128" t="str">
        <f>CONCATENATE('Event Structure'!$H$11," NM",ROW($B128)-ROW($B$6)+1)</f>
        <v xml:space="preserve"> NM123</v>
      </c>
      <c r="B128" s="1"/>
      <c r="C128" s="1"/>
      <c r="D128" s="16"/>
      <c r="E128" s="12"/>
      <c r="F128" s="8"/>
      <c r="G128" s="8"/>
      <c r="H128" s="8"/>
      <c r="J128" s="3">
        <f>IFERROR(VLOOKUP($F128,'Event Structure'!$B$15:$G$29,6,FALSE),0)-IFERROR(VLOOKUP($G128,'Event Structure'!$B$33:$G$38,6,FALSE),0)+IFERROR(VLOOKUP($H128,'Event Structure'!$B$42:$G$46,6,FALSE),0)</f>
        <v>0</v>
      </c>
      <c r="K128" s="7"/>
      <c r="L128" s="3">
        <f t="shared" si="2"/>
        <v>0</v>
      </c>
      <c r="N128" s="3">
        <f>IFERROR(VLOOKUP($F128,'Event Structure'!$B$15:$G$29,4,FALSE)/1.1,0)</f>
        <v>0</v>
      </c>
      <c r="O128" s="3">
        <f>IFERROR(VLOOKUP($F128,'Event Structure'!$B$15:$G$29,5,FALSE),0)</f>
        <v>0</v>
      </c>
      <c r="P128" s="3">
        <f t="shared" si="3"/>
        <v>0</v>
      </c>
    </row>
    <row r="129" spans="1:16" x14ac:dyDescent="0.3">
      <c r="A129" t="str">
        <f>CONCATENATE('Event Structure'!$H$11," NM",ROW($B129)-ROW($B$6)+1)</f>
        <v xml:space="preserve"> NM124</v>
      </c>
      <c r="B129" s="1"/>
      <c r="C129" s="1"/>
      <c r="D129" s="16"/>
      <c r="E129" s="12"/>
      <c r="F129" s="8"/>
      <c r="G129" s="8"/>
      <c r="H129" s="8"/>
      <c r="J129" s="3">
        <f>IFERROR(VLOOKUP($F129,'Event Structure'!$B$15:$G$29,6,FALSE),0)-IFERROR(VLOOKUP($G129,'Event Structure'!$B$33:$G$38,6,FALSE),0)+IFERROR(VLOOKUP($H129,'Event Structure'!$B$42:$G$46,6,FALSE),0)</f>
        <v>0</v>
      </c>
      <c r="K129" s="7"/>
      <c r="L129" s="3">
        <f t="shared" si="2"/>
        <v>0</v>
      </c>
      <c r="N129" s="3">
        <f>IFERROR(VLOOKUP($F129,'Event Structure'!$B$15:$G$29,4,FALSE)/1.1,0)</f>
        <v>0</v>
      </c>
      <c r="O129" s="3">
        <f>IFERROR(VLOOKUP($F129,'Event Structure'!$B$15:$G$29,5,FALSE),0)</f>
        <v>0</v>
      </c>
      <c r="P129" s="3">
        <f t="shared" si="3"/>
        <v>0</v>
      </c>
    </row>
    <row r="130" spans="1:16" x14ac:dyDescent="0.3">
      <c r="A130" t="str">
        <f>CONCATENATE('Event Structure'!$H$11," NM",ROW($B130)-ROW($B$6)+1)</f>
        <v xml:space="preserve"> NM125</v>
      </c>
      <c r="B130" s="1"/>
      <c r="C130" s="1"/>
      <c r="D130" s="16"/>
      <c r="E130" s="12"/>
      <c r="F130" s="8"/>
      <c r="G130" s="8"/>
      <c r="H130" s="8"/>
      <c r="J130" s="3">
        <f>IFERROR(VLOOKUP($F130,'Event Structure'!$B$15:$G$29,6,FALSE),0)-IFERROR(VLOOKUP($G130,'Event Structure'!$B$33:$G$38,6,FALSE),0)+IFERROR(VLOOKUP($H130,'Event Structure'!$B$42:$G$46,6,FALSE),0)</f>
        <v>0</v>
      </c>
      <c r="K130" s="7"/>
      <c r="L130" s="3">
        <f t="shared" si="2"/>
        <v>0</v>
      </c>
      <c r="N130" s="3">
        <f>IFERROR(VLOOKUP($F130,'Event Structure'!$B$15:$G$29,4,FALSE)/1.1,0)</f>
        <v>0</v>
      </c>
      <c r="O130" s="3">
        <f>IFERROR(VLOOKUP($F130,'Event Structure'!$B$15:$G$29,5,FALSE),0)</f>
        <v>0</v>
      </c>
      <c r="P130" s="3">
        <f t="shared" si="3"/>
        <v>0</v>
      </c>
    </row>
    <row r="131" spans="1:16" x14ac:dyDescent="0.3">
      <c r="A131" t="str">
        <f>CONCATENATE('Event Structure'!$H$11," NM",ROW($B131)-ROW($B$6)+1)</f>
        <v xml:space="preserve"> NM126</v>
      </c>
      <c r="B131" s="1"/>
      <c r="C131" s="1"/>
      <c r="D131" s="16"/>
      <c r="E131" s="12"/>
      <c r="F131" s="8"/>
      <c r="G131" s="8"/>
      <c r="H131" s="8"/>
      <c r="J131" s="3">
        <f>IFERROR(VLOOKUP($F131,'Event Structure'!$B$15:$G$29,6,FALSE),0)-IFERROR(VLOOKUP($G131,'Event Structure'!$B$33:$G$38,6,FALSE),0)+IFERROR(VLOOKUP($H131,'Event Structure'!$B$42:$G$46,6,FALSE),0)</f>
        <v>0</v>
      </c>
      <c r="K131" s="7"/>
      <c r="L131" s="3">
        <f t="shared" si="2"/>
        <v>0</v>
      </c>
      <c r="N131" s="3">
        <f>IFERROR(VLOOKUP($F131,'Event Structure'!$B$15:$G$29,4,FALSE)/1.1,0)</f>
        <v>0</v>
      </c>
      <c r="O131" s="3">
        <f>IFERROR(VLOOKUP($F131,'Event Structure'!$B$15:$G$29,5,FALSE),0)</f>
        <v>0</v>
      </c>
      <c r="P131" s="3">
        <f t="shared" si="3"/>
        <v>0</v>
      </c>
    </row>
    <row r="132" spans="1:16" x14ac:dyDescent="0.3">
      <c r="A132" t="str">
        <f>CONCATENATE('Event Structure'!$H$11," NM",ROW($B132)-ROW($B$6)+1)</f>
        <v xml:space="preserve"> NM127</v>
      </c>
      <c r="B132" s="1"/>
      <c r="C132" s="1"/>
      <c r="D132" s="16"/>
      <c r="E132" s="12"/>
      <c r="F132" s="8"/>
      <c r="G132" s="8"/>
      <c r="H132" s="8"/>
      <c r="J132" s="3">
        <f>IFERROR(VLOOKUP($F132,'Event Structure'!$B$15:$G$29,6,FALSE),0)-IFERROR(VLOOKUP($G132,'Event Structure'!$B$33:$G$38,6,FALSE),0)+IFERROR(VLOOKUP($H132,'Event Structure'!$B$42:$G$46,6,FALSE),0)</f>
        <v>0</v>
      </c>
      <c r="K132" s="7"/>
      <c r="L132" s="3">
        <f t="shared" si="2"/>
        <v>0</v>
      </c>
      <c r="N132" s="3">
        <f>IFERROR(VLOOKUP($F132,'Event Structure'!$B$15:$G$29,4,FALSE)/1.1,0)</f>
        <v>0</v>
      </c>
      <c r="O132" s="3">
        <f>IFERROR(VLOOKUP($F132,'Event Structure'!$B$15:$G$29,5,FALSE),0)</f>
        <v>0</v>
      </c>
      <c r="P132" s="3">
        <f t="shared" si="3"/>
        <v>0</v>
      </c>
    </row>
    <row r="133" spans="1:16" x14ac:dyDescent="0.3">
      <c r="A133" t="str">
        <f>CONCATENATE('Event Structure'!$H$11," NM",ROW($B133)-ROW($B$6)+1)</f>
        <v xml:space="preserve"> NM128</v>
      </c>
      <c r="B133" s="1"/>
      <c r="C133" s="1"/>
      <c r="D133" s="16"/>
      <c r="E133" s="12"/>
      <c r="F133" s="8"/>
      <c r="G133" s="8"/>
      <c r="H133" s="8"/>
      <c r="J133" s="3">
        <f>IFERROR(VLOOKUP($F133,'Event Structure'!$B$15:$G$29,6,FALSE),0)-IFERROR(VLOOKUP($G133,'Event Structure'!$B$33:$G$38,6,FALSE),0)+IFERROR(VLOOKUP($H133,'Event Structure'!$B$42:$G$46,6,FALSE),0)</f>
        <v>0</v>
      </c>
      <c r="K133" s="7"/>
      <c r="L133" s="3">
        <f t="shared" si="2"/>
        <v>0</v>
      </c>
      <c r="N133" s="3">
        <f>IFERROR(VLOOKUP($F133,'Event Structure'!$B$15:$G$29,4,FALSE)/1.1,0)</f>
        <v>0</v>
      </c>
      <c r="O133" s="3">
        <f>IFERROR(VLOOKUP($F133,'Event Structure'!$B$15:$G$29,5,FALSE),0)</f>
        <v>0</v>
      </c>
      <c r="P133" s="3">
        <f t="shared" si="3"/>
        <v>0</v>
      </c>
    </row>
    <row r="134" spans="1:16" x14ac:dyDescent="0.3">
      <c r="A134" t="str">
        <f>CONCATENATE('Event Structure'!$H$11," NM",ROW($B134)-ROW($B$6)+1)</f>
        <v xml:space="preserve"> NM129</v>
      </c>
      <c r="B134" s="1"/>
      <c r="C134" s="1"/>
      <c r="D134" s="16"/>
      <c r="E134" s="12"/>
      <c r="F134" s="8"/>
      <c r="G134" s="8"/>
      <c r="H134" s="8"/>
      <c r="J134" s="3">
        <f>IFERROR(VLOOKUP($F134,'Event Structure'!$B$15:$G$29,6,FALSE),0)-IFERROR(VLOOKUP($G134,'Event Structure'!$B$33:$G$38,6,FALSE),0)+IFERROR(VLOOKUP($H134,'Event Structure'!$B$42:$G$46,6,FALSE),0)</f>
        <v>0</v>
      </c>
      <c r="K134" s="7"/>
      <c r="L134" s="3">
        <f t="shared" ref="L134:L197" si="4">J134-K134</f>
        <v>0</v>
      </c>
      <c r="N134" s="3">
        <f>IFERROR(VLOOKUP($F134,'Event Structure'!$B$15:$G$29,4,FALSE)/1.1,0)</f>
        <v>0</v>
      </c>
      <c r="O134" s="3">
        <f>IFERROR(VLOOKUP($F134,'Event Structure'!$B$15:$G$29,5,FALSE),0)</f>
        <v>0</v>
      </c>
      <c r="P134" s="3">
        <f t="shared" ref="P134:P197" si="5">($K134-$O134)/11</f>
        <v>0</v>
      </c>
    </row>
    <row r="135" spans="1:16" x14ac:dyDescent="0.3">
      <c r="A135" t="str">
        <f>CONCATENATE('Event Structure'!$H$11," NM",ROW($B135)-ROW($B$6)+1)</f>
        <v xml:space="preserve"> NM130</v>
      </c>
      <c r="B135" s="1"/>
      <c r="C135" s="1"/>
      <c r="D135" s="16"/>
      <c r="E135" s="12"/>
      <c r="F135" s="8"/>
      <c r="G135" s="8"/>
      <c r="H135" s="8"/>
      <c r="J135" s="3">
        <f>IFERROR(VLOOKUP($F135,'Event Structure'!$B$15:$G$29,6,FALSE),0)-IFERROR(VLOOKUP($G135,'Event Structure'!$B$33:$G$38,6,FALSE),0)+IFERROR(VLOOKUP($H135,'Event Structure'!$B$42:$G$46,6,FALSE),0)</f>
        <v>0</v>
      </c>
      <c r="K135" s="7"/>
      <c r="L135" s="3">
        <f t="shared" si="4"/>
        <v>0</v>
      </c>
      <c r="N135" s="3">
        <f>IFERROR(VLOOKUP($F135,'Event Structure'!$B$15:$G$29,4,FALSE)/1.1,0)</f>
        <v>0</v>
      </c>
      <c r="O135" s="3">
        <f>IFERROR(VLOOKUP($F135,'Event Structure'!$B$15:$G$29,5,FALSE),0)</f>
        <v>0</v>
      </c>
      <c r="P135" s="3">
        <f t="shared" si="5"/>
        <v>0</v>
      </c>
    </row>
    <row r="136" spans="1:16" x14ac:dyDescent="0.3">
      <c r="A136" t="str">
        <f>CONCATENATE('Event Structure'!$H$11," NM",ROW($B136)-ROW($B$6)+1)</f>
        <v xml:space="preserve"> NM131</v>
      </c>
      <c r="B136" s="1"/>
      <c r="C136" s="1"/>
      <c r="D136" s="16"/>
      <c r="E136" s="12"/>
      <c r="F136" s="8"/>
      <c r="G136" s="8"/>
      <c r="H136" s="8"/>
      <c r="J136" s="3">
        <f>IFERROR(VLOOKUP($F136,'Event Structure'!$B$15:$G$29,6,FALSE),0)-IFERROR(VLOOKUP($G136,'Event Structure'!$B$33:$G$38,6,FALSE),0)+IFERROR(VLOOKUP($H136,'Event Structure'!$B$42:$G$46,6,FALSE),0)</f>
        <v>0</v>
      </c>
      <c r="K136" s="7"/>
      <c r="L136" s="3">
        <f t="shared" si="4"/>
        <v>0</v>
      </c>
      <c r="N136" s="3">
        <f>IFERROR(VLOOKUP($F136,'Event Structure'!$B$15:$G$29,4,FALSE)/1.1,0)</f>
        <v>0</v>
      </c>
      <c r="O136" s="3">
        <f>IFERROR(VLOOKUP($F136,'Event Structure'!$B$15:$G$29,5,FALSE),0)</f>
        <v>0</v>
      </c>
      <c r="P136" s="3">
        <f t="shared" si="5"/>
        <v>0</v>
      </c>
    </row>
    <row r="137" spans="1:16" x14ac:dyDescent="0.3">
      <c r="A137" t="str">
        <f>CONCATENATE('Event Structure'!$H$11," NM",ROW($B137)-ROW($B$6)+1)</f>
        <v xml:space="preserve"> NM132</v>
      </c>
      <c r="B137" s="1"/>
      <c r="C137" s="1"/>
      <c r="D137" s="16"/>
      <c r="E137" s="12"/>
      <c r="F137" s="8"/>
      <c r="G137" s="8"/>
      <c r="H137" s="8"/>
      <c r="J137" s="3">
        <f>IFERROR(VLOOKUP($F137,'Event Structure'!$B$15:$G$29,6,FALSE),0)-IFERROR(VLOOKUP($G137,'Event Structure'!$B$33:$G$38,6,FALSE),0)+IFERROR(VLOOKUP($H137,'Event Structure'!$B$42:$G$46,6,FALSE),0)</f>
        <v>0</v>
      </c>
      <c r="K137" s="7"/>
      <c r="L137" s="3">
        <f t="shared" si="4"/>
        <v>0</v>
      </c>
      <c r="N137" s="3">
        <f>IFERROR(VLOOKUP($F137,'Event Structure'!$B$15:$G$29,4,FALSE)/1.1,0)</f>
        <v>0</v>
      </c>
      <c r="O137" s="3">
        <f>IFERROR(VLOOKUP($F137,'Event Structure'!$B$15:$G$29,5,FALSE),0)</f>
        <v>0</v>
      </c>
      <c r="P137" s="3">
        <f t="shared" si="5"/>
        <v>0</v>
      </c>
    </row>
    <row r="138" spans="1:16" x14ac:dyDescent="0.3">
      <c r="A138" t="str">
        <f>CONCATENATE('Event Structure'!$H$11," NM",ROW($B138)-ROW($B$6)+1)</f>
        <v xml:space="preserve"> NM133</v>
      </c>
      <c r="B138" s="1"/>
      <c r="C138" s="1"/>
      <c r="D138" s="16"/>
      <c r="E138" s="12"/>
      <c r="F138" s="8"/>
      <c r="G138" s="8"/>
      <c r="H138" s="8"/>
      <c r="J138" s="3">
        <f>IFERROR(VLOOKUP($F138,'Event Structure'!$B$15:$G$29,6,FALSE),0)-IFERROR(VLOOKUP($G138,'Event Structure'!$B$33:$G$38,6,FALSE),0)+IFERROR(VLOOKUP($H138,'Event Structure'!$B$42:$G$46,6,FALSE),0)</f>
        <v>0</v>
      </c>
      <c r="K138" s="7"/>
      <c r="L138" s="3">
        <f t="shared" si="4"/>
        <v>0</v>
      </c>
      <c r="N138" s="3">
        <f>IFERROR(VLOOKUP($F138,'Event Structure'!$B$15:$G$29,4,FALSE)/1.1,0)</f>
        <v>0</v>
      </c>
      <c r="O138" s="3">
        <f>IFERROR(VLOOKUP($F138,'Event Structure'!$B$15:$G$29,5,FALSE),0)</f>
        <v>0</v>
      </c>
      <c r="P138" s="3">
        <f t="shared" si="5"/>
        <v>0</v>
      </c>
    </row>
    <row r="139" spans="1:16" x14ac:dyDescent="0.3">
      <c r="A139" t="str">
        <f>CONCATENATE('Event Structure'!$H$11," NM",ROW($B139)-ROW($B$6)+1)</f>
        <v xml:space="preserve"> NM134</v>
      </c>
      <c r="B139" s="1"/>
      <c r="C139" s="1"/>
      <c r="D139" s="16"/>
      <c r="E139" s="12"/>
      <c r="F139" s="8"/>
      <c r="G139" s="8"/>
      <c r="H139" s="8"/>
      <c r="J139" s="3">
        <f>IFERROR(VLOOKUP($F139,'Event Structure'!$B$15:$G$29,6,FALSE),0)-IFERROR(VLOOKUP($G139,'Event Structure'!$B$33:$G$38,6,FALSE),0)+IFERROR(VLOOKUP($H139,'Event Structure'!$B$42:$G$46,6,FALSE),0)</f>
        <v>0</v>
      </c>
      <c r="K139" s="7"/>
      <c r="L139" s="3">
        <f t="shared" si="4"/>
        <v>0</v>
      </c>
      <c r="N139" s="3">
        <f>IFERROR(VLOOKUP($F139,'Event Structure'!$B$15:$G$29,4,FALSE)/1.1,0)</f>
        <v>0</v>
      </c>
      <c r="O139" s="3">
        <f>IFERROR(VLOOKUP($F139,'Event Structure'!$B$15:$G$29,5,FALSE),0)</f>
        <v>0</v>
      </c>
      <c r="P139" s="3">
        <f t="shared" si="5"/>
        <v>0</v>
      </c>
    </row>
    <row r="140" spans="1:16" x14ac:dyDescent="0.3">
      <c r="A140" t="str">
        <f>CONCATENATE('Event Structure'!$H$11," NM",ROW($B140)-ROW($B$6)+1)</f>
        <v xml:space="preserve"> NM135</v>
      </c>
      <c r="B140" s="1"/>
      <c r="C140" s="1"/>
      <c r="D140" s="16"/>
      <c r="E140" s="12"/>
      <c r="F140" s="8"/>
      <c r="G140" s="8"/>
      <c r="H140" s="8"/>
      <c r="J140" s="3">
        <f>IFERROR(VLOOKUP($F140,'Event Structure'!$B$15:$G$29,6,FALSE),0)-IFERROR(VLOOKUP($G140,'Event Structure'!$B$33:$G$38,6,FALSE),0)+IFERROR(VLOOKUP($H140,'Event Structure'!$B$42:$G$46,6,FALSE),0)</f>
        <v>0</v>
      </c>
      <c r="K140" s="7"/>
      <c r="L140" s="3">
        <f t="shared" si="4"/>
        <v>0</v>
      </c>
      <c r="N140" s="3">
        <f>IFERROR(VLOOKUP($F140,'Event Structure'!$B$15:$G$29,4,FALSE)/1.1,0)</f>
        <v>0</v>
      </c>
      <c r="O140" s="3">
        <f>IFERROR(VLOOKUP($F140,'Event Structure'!$B$15:$G$29,5,FALSE),0)</f>
        <v>0</v>
      </c>
      <c r="P140" s="3">
        <f t="shared" si="5"/>
        <v>0</v>
      </c>
    </row>
    <row r="141" spans="1:16" x14ac:dyDescent="0.3">
      <c r="A141" t="str">
        <f>CONCATENATE('Event Structure'!$H$11," NM",ROW($B141)-ROW($B$6)+1)</f>
        <v xml:space="preserve"> NM136</v>
      </c>
      <c r="B141" s="1"/>
      <c r="C141" s="1"/>
      <c r="D141" s="16"/>
      <c r="E141" s="12"/>
      <c r="F141" s="8"/>
      <c r="G141" s="8"/>
      <c r="H141" s="8"/>
      <c r="J141" s="3">
        <f>IFERROR(VLOOKUP($F141,'Event Structure'!$B$15:$G$29,6,FALSE),0)-IFERROR(VLOOKUP($G141,'Event Structure'!$B$33:$G$38,6,FALSE),0)+IFERROR(VLOOKUP($H141,'Event Structure'!$B$42:$G$46,6,FALSE),0)</f>
        <v>0</v>
      </c>
      <c r="K141" s="7"/>
      <c r="L141" s="3">
        <f t="shared" si="4"/>
        <v>0</v>
      </c>
      <c r="N141" s="3">
        <f>IFERROR(VLOOKUP($F141,'Event Structure'!$B$15:$G$29,4,FALSE)/1.1,0)</f>
        <v>0</v>
      </c>
      <c r="O141" s="3">
        <f>IFERROR(VLOOKUP($F141,'Event Structure'!$B$15:$G$29,5,FALSE),0)</f>
        <v>0</v>
      </c>
      <c r="P141" s="3">
        <f t="shared" si="5"/>
        <v>0</v>
      </c>
    </row>
    <row r="142" spans="1:16" x14ac:dyDescent="0.3">
      <c r="A142" t="str">
        <f>CONCATENATE('Event Structure'!$H$11," NM",ROW($B142)-ROW($B$6)+1)</f>
        <v xml:space="preserve"> NM137</v>
      </c>
      <c r="B142" s="1"/>
      <c r="C142" s="1"/>
      <c r="D142" s="16"/>
      <c r="E142" s="12"/>
      <c r="F142" s="8"/>
      <c r="G142" s="8"/>
      <c r="H142" s="8"/>
      <c r="J142" s="3">
        <f>IFERROR(VLOOKUP($F142,'Event Structure'!$B$15:$G$29,6,FALSE),0)-IFERROR(VLOOKUP($G142,'Event Structure'!$B$33:$G$38,6,FALSE),0)+IFERROR(VLOOKUP($H142,'Event Structure'!$B$42:$G$46,6,FALSE),0)</f>
        <v>0</v>
      </c>
      <c r="K142" s="7"/>
      <c r="L142" s="3">
        <f t="shared" si="4"/>
        <v>0</v>
      </c>
      <c r="N142" s="3">
        <f>IFERROR(VLOOKUP($F142,'Event Structure'!$B$15:$G$29,4,FALSE)/1.1,0)</f>
        <v>0</v>
      </c>
      <c r="O142" s="3">
        <f>IFERROR(VLOOKUP($F142,'Event Structure'!$B$15:$G$29,5,FALSE),0)</f>
        <v>0</v>
      </c>
      <c r="P142" s="3">
        <f t="shared" si="5"/>
        <v>0</v>
      </c>
    </row>
    <row r="143" spans="1:16" x14ac:dyDescent="0.3">
      <c r="A143" t="str">
        <f>CONCATENATE('Event Structure'!$H$11," NM",ROW($B143)-ROW($B$6)+1)</f>
        <v xml:space="preserve"> NM138</v>
      </c>
      <c r="B143" s="1"/>
      <c r="C143" s="1"/>
      <c r="D143" s="16"/>
      <c r="E143" s="12"/>
      <c r="F143" s="8"/>
      <c r="G143" s="8"/>
      <c r="H143" s="8"/>
      <c r="J143" s="3">
        <f>IFERROR(VLOOKUP($F143,'Event Structure'!$B$15:$G$29,6,FALSE),0)-IFERROR(VLOOKUP($G143,'Event Structure'!$B$33:$G$38,6,FALSE),0)+IFERROR(VLOOKUP($H143,'Event Structure'!$B$42:$G$46,6,FALSE),0)</f>
        <v>0</v>
      </c>
      <c r="K143" s="7"/>
      <c r="L143" s="3">
        <f t="shared" si="4"/>
        <v>0</v>
      </c>
      <c r="N143" s="3">
        <f>IFERROR(VLOOKUP($F143,'Event Structure'!$B$15:$G$29,4,FALSE)/1.1,0)</f>
        <v>0</v>
      </c>
      <c r="O143" s="3">
        <f>IFERROR(VLOOKUP($F143,'Event Structure'!$B$15:$G$29,5,FALSE),0)</f>
        <v>0</v>
      </c>
      <c r="P143" s="3">
        <f t="shared" si="5"/>
        <v>0</v>
      </c>
    </row>
    <row r="144" spans="1:16" x14ac:dyDescent="0.3">
      <c r="A144" t="str">
        <f>CONCATENATE('Event Structure'!$H$11," NM",ROW($B144)-ROW($B$6)+1)</f>
        <v xml:space="preserve"> NM139</v>
      </c>
      <c r="B144" s="1"/>
      <c r="C144" s="1"/>
      <c r="D144" s="16"/>
      <c r="E144" s="12"/>
      <c r="F144" s="8"/>
      <c r="G144" s="8"/>
      <c r="H144" s="8"/>
      <c r="J144" s="3">
        <f>IFERROR(VLOOKUP($F144,'Event Structure'!$B$15:$G$29,6,FALSE),0)-IFERROR(VLOOKUP($G144,'Event Structure'!$B$33:$G$38,6,FALSE),0)+IFERROR(VLOOKUP($H144,'Event Structure'!$B$42:$G$46,6,FALSE),0)</f>
        <v>0</v>
      </c>
      <c r="K144" s="7"/>
      <c r="L144" s="3">
        <f t="shared" si="4"/>
        <v>0</v>
      </c>
      <c r="N144" s="3">
        <f>IFERROR(VLOOKUP($F144,'Event Structure'!$B$15:$G$29,4,FALSE)/1.1,0)</f>
        <v>0</v>
      </c>
      <c r="O144" s="3">
        <f>IFERROR(VLOOKUP($F144,'Event Structure'!$B$15:$G$29,5,FALSE),0)</f>
        <v>0</v>
      </c>
      <c r="P144" s="3">
        <f t="shared" si="5"/>
        <v>0</v>
      </c>
    </row>
    <row r="145" spans="1:16" x14ac:dyDescent="0.3">
      <c r="A145" t="str">
        <f>CONCATENATE('Event Structure'!$H$11," NM",ROW($B145)-ROW($B$6)+1)</f>
        <v xml:space="preserve"> NM140</v>
      </c>
      <c r="B145" s="1"/>
      <c r="C145" s="1"/>
      <c r="D145" s="16"/>
      <c r="E145" s="12"/>
      <c r="F145" s="8"/>
      <c r="G145" s="8"/>
      <c r="H145" s="8"/>
      <c r="J145" s="3">
        <f>IFERROR(VLOOKUP($F145,'Event Structure'!$B$15:$G$29,6,FALSE),0)-IFERROR(VLOOKUP($G145,'Event Structure'!$B$33:$G$38,6,FALSE),0)+IFERROR(VLOOKUP($H145,'Event Structure'!$B$42:$G$46,6,FALSE),0)</f>
        <v>0</v>
      </c>
      <c r="K145" s="7"/>
      <c r="L145" s="3">
        <f t="shared" si="4"/>
        <v>0</v>
      </c>
      <c r="N145" s="3">
        <f>IFERROR(VLOOKUP($F145,'Event Structure'!$B$15:$G$29,4,FALSE)/1.1,0)</f>
        <v>0</v>
      </c>
      <c r="O145" s="3">
        <f>IFERROR(VLOOKUP($F145,'Event Structure'!$B$15:$G$29,5,FALSE),0)</f>
        <v>0</v>
      </c>
      <c r="P145" s="3">
        <f t="shared" si="5"/>
        <v>0</v>
      </c>
    </row>
    <row r="146" spans="1:16" x14ac:dyDescent="0.3">
      <c r="A146" t="str">
        <f>CONCATENATE('Event Structure'!$H$11," NM",ROW($B146)-ROW($B$6)+1)</f>
        <v xml:space="preserve"> NM141</v>
      </c>
      <c r="B146" s="1"/>
      <c r="C146" s="1"/>
      <c r="D146" s="16"/>
      <c r="E146" s="12"/>
      <c r="F146" s="8"/>
      <c r="G146" s="8"/>
      <c r="H146" s="8"/>
      <c r="J146" s="3">
        <f>IFERROR(VLOOKUP($F146,'Event Structure'!$B$15:$G$29,6,FALSE),0)-IFERROR(VLOOKUP($G146,'Event Structure'!$B$33:$G$38,6,FALSE),0)+IFERROR(VLOOKUP($H146,'Event Structure'!$B$42:$G$46,6,FALSE),0)</f>
        <v>0</v>
      </c>
      <c r="K146" s="7"/>
      <c r="L146" s="3">
        <f t="shared" si="4"/>
        <v>0</v>
      </c>
      <c r="N146" s="3">
        <f>IFERROR(VLOOKUP($F146,'Event Structure'!$B$15:$G$29,4,FALSE)/1.1,0)</f>
        <v>0</v>
      </c>
      <c r="O146" s="3">
        <f>IFERROR(VLOOKUP($F146,'Event Structure'!$B$15:$G$29,5,FALSE),0)</f>
        <v>0</v>
      </c>
      <c r="P146" s="3">
        <f t="shared" si="5"/>
        <v>0</v>
      </c>
    </row>
    <row r="147" spans="1:16" x14ac:dyDescent="0.3">
      <c r="A147" t="str">
        <f>CONCATENATE('Event Structure'!$H$11," NM",ROW($B147)-ROW($B$6)+1)</f>
        <v xml:space="preserve"> NM142</v>
      </c>
      <c r="B147" s="1"/>
      <c r="C147" s="1"/>
      <c r="D147" s="16"/>
      <c r="E147" s="12"/>
      <c r="F147" s="8"/>
      <c r="G147" s="8"/>
      <c r="H147" s="8"/>
      <c r="J147" s="3">
        <f>IFERROR(VLOOKUP($F147,'Event Structure'!$B$15:$G$29,6,FALSE),0)-IFERROR(VLOOKUP($G147,'Event Structure'!$B$33:$G$38,6,FALSE),0)+IFERROR(VLOOKUP($H147,'Event Structure'!$B$42:$G$46,6,FALSE),0)</f>
        <v>0</v>
      </c>
      <c r="K147" s="7"/>
      <c r="L147" s="3">
        <f t="shared" si="4"/>
        <v>0</v>
      </c>
      <c r="N147" s="3">
        <f>IFERROR(VLOOKUP($F147,'Event Structure'!$B$15:$G$29,4,FALSE)/1.1,0)</f>
        <v>0</v>
      </c>
      <c r="O147" s="3">
        <f>IFERROR(VLOOKUP($F147,'Event Structure'!$B$15:$G$29,5,FALSE),0)</f>
        <v>0</v>
      </c>
      <c r="P147" s="3">
        <f t="shared" si="5"/>
        <v>0</v>
      </c>
    </row>
    <row r="148" spans="1:16" x14ac:dyDescent="0.3">
      <c r="A148" t="str">
        <f>CONCATENATE('Event Structure'!$H$11," NM",ROW($B148)-ROW($B$6)+1)</f>
        <v xml:space="preserve"> NM143</v>
      </c>
      <c r="B148" s="1"/>
      <c r="C148" s="1"/>
      <c r="D148" s="16"/>
      <c r="E148" s="12"/>
      <c r="F148" s="8"/>
      <c r="G148" s="8"/>
      <c r="H148" s="8"/>
      <c r="J148" s="3">
        <f>IFERROR(VLOOKUP($F148,'Event Structure'!$B$15:$G$29,6,FALSE),0)-IFERROR(VLOOKUP($G148,'Event Structure'!$B$33:$G$38,6,FALSE),0)+IFERROR(VLOOKUP($H148,'Event Structure'!$B$42:$G$46,6,FALSE),0)</f>
        <v>0</v>
      </c>
      <c r="K148" s="7"/>
      <c r="L148" s="3">
        <f t="shared" si="4"/>
        <v>0</v>
      </c>
      <c r="N148" s="3">
        <f>IFERROR(VLOOKUP($F148,'Event Structure'!$B$15:$G$29,4,FALSE)/1.1,0)</f>
        <v>0</v>
      </c>
      <c r="O148" s="3">
        <f>IFERROR(VLOOKUP($F148,'Event Structure'!$B$15:$G$29,5,FALSE),0)</f>
        <v>0</v>
      </c>
      <c r="P148" s="3">
        <f t="shared" si="5"/>
        <v>0</v>
      </c>
    </row>
    <row r="149" spans="1:16" x14ac:dyDescent="0.3">
      <c r="A149" t="str">
        <f>CONCATENATE('Event Structure'!$H$11," NM",ROW($B149)-ROW($B$6)+1)</f>
        <v xml:space="preserve"> NM144</v>
      </c>
      <c r="B149" s="1"/>
      <c r="C149" s="1"/>
      <c r="D149" s="16"/>
      <c r="E149" s="12"/>
      <c r="F149" s="8"/>
      <c r="G149" s="8"/>
      <c r="H149" s="8"/>
      <c r="J149" s="3">
        <f>IFERROR(VLOOKUP($F149,'Event Structure'!$B$15:$G$29,6,FALSE),0)-IFERROR(VLOOKUP($G149,'Event Structure'!$B$33:$G$38,6,FALSE),0)+IFERROR(VLOOKUP($H149,'Event Structure'!$B$42:$G$46,6,FALSE),0)</f>
        <v>0</v>
      </c>
      <c r="K149" s="7"/>
      <c r="L149" s="3">
        <f t="shared" si="4"/>
        <v>0</v>
      </c>
      <c r="N149" s="3">
        <f>IFERROR(VLOOKUP($F149,'Event Structure'!$B$15:$G$29,4,FALSE)/1.1,0)</f>
        <v>0</v>
      </c>
      <c r="O149" s="3">
        <f>IFERROR(VLOOKUP($F149,'Event Structure'!$B$15:$G$29,5,FALSE),0)</f>
        <v>0</v>
      </c>
      <c r="P149" s="3">
        <f t="shared" si="5"/>
        <v>0</v>
      </c>
    </row>
    <row r="150" spans="1:16" x14ac:dyDescent="0.3">
      <c r="A150" t="str">
        <f>CONCATENATE('Event Structure'!$H$11," NM",ROW($B150)-ROW($B$6)+1)</f>
        <v xml:space="preserve"> NM145</v>
      </c>
      <c r="B150" s="1"/>
      <c r="C150" s="1"/>
      <c r="D150" s="16"/>
      <c r="E150" s="12"/>
      <c r="F150" s="8"/>
      <c r="G150" s="8"/>
      <c r="H150" s="8"/>
      <c r="J150" s="3">
        <f>IFERROR(VLOOKUP($F150,'Event Structure'!$B$15:$G$29,6,FALSE),0)-IFERROR(VLOOKUP($G150,'Event Structure'!$B$33:$G$38,6,FALSE),0)+IFERROR(VLOOKUP($H150,'Event Structure'!$B$42:$G$46,6,FALSE),0)</f>
        <v>0</v>
      </c>
      <c r="K150" s="7"/>
      <c r="L150" s="3">
        <f t="shared" si="4"/>
        <v>0</v>
      </c>
      <c r="N150" s="3">
        <f>IFERROR(VLOOKUP($F150,'Event Structure'!$B$15:$G$29,4,FALSE)/1.1,0)</f>
        <v>0</v>
      </c>
      <c r="O150" s="3">
        <f>IFERROR(VLOOKUP($F150,'Event Structure'!$B$15:$G$29,5,FALSE),0)</f>
        <v>0</v>
      </c>
      <c r="P150" s="3">
        <f t="shared" si="5"/>
        <v>0</v>
      </c>
    </row>
    <row r="151" spans="1:16" x14ac:dyDescent="0.3">
      <c r="A151" t="str">
        <f>CONCATENATE('Event Structure'!$H$11," NM",ROW($B151)-ROW($B$6)+1)</f>
        <v xml:space="preserve"> NM146</v>
      </c>
      <c r="B151" s="1"/>
      <c r="C151" s="1"/>
      <c r="D151" s="16"/>
      <c r="E151" s="12"/>
      <c r="F151" s="8"/>
      <c r="G151" s="8"/>
      <c r="H151" s="8"/>
      <c r="J151" s="3">
        <f>IFERROR(VLOOKUP($F151,'Event Structure'!$B$15:$G$29,6,FALSE),0)-IFERROR(VLOOKUP($G151,'Event Structure'!$B$33:$G$38,6,FALSE),0)+IFERROR(VLOOKUP($H151,'Event Structure'!$B$42:$G$46,6,FALSE),0)</f>
        <v>0</v>
      </c>
      <c r="K151" s="7"/>
      <c r="L151" s="3">
        <f t="shared" si="4"/>
        <v>0</v>
      </c>
      <c r="N151" s="3">
        <f>IFERROR(VLOOKUP($F151,'Event Structure'!$B$15:$G$29,4,FALSE)/1.1,0)</f>
        <v>0</v>
      </c>
      <c r="O151" s="3">
        <f>IFERROR(VLOOKUP($F151,'Event Structure'!$B$15:$G$29,5,FALSE),0)</f>
        <v>0</v>
      </c>
      <c r="P151" s="3">
        <f t="shared" si="5"/>
        <v>0</v>
      </c>
    </row>
    <row r="152" spans="1:16" x14ac:dyDescent="0.3">
      <c r="A152" t="str">
        <f>CONCATENATE('Event Structure'!$H$11," NM",ROW($B152)-ROW($B$6)+1)</f>
        <v xml:space="preserve"> NM147</v>
      </c>
      <c r="B152" s="1"/>
      <c r="C152" s="1"/>
      <c r="D152" s="16"/>
      <c r="E152" s="12"/>
      <c r="F152" s="8"/>
      <c r="G152" s="8"/>
      <c r="H152" s="8"/>
      <c r="J152" s="3">
        <f>IFERROR(VLOOKUP($F152,'Event Structure'!$B$15:$G$29,6,FALSE),0)-IFERROR(VLOOKUP($G152,'Event Structure'!$B$33:$G$38,6,FALSE),0)+IFERROR(VLOOKUP($H152,'Event Structure'!$B$42:$G$46,6,FALSE),0)</f>
        <v>0</v>
      </c>
      <c r="K152" s="7"/>
      <c r="L152" s="3">
        <f t="shared" si="4"/>
        <v>0</v>
      </c>
      <c r="N152" s="3">
        <f>IFERROR(VLOOKUP($F152,'Event Structure'!$B$15:$G$29,4,FALSE)/1.1,0)</f>
        <v>0</v>
      </c>
      <c r="O152" s="3">
        <f>IFERROR(VLOOKUP($F152,'Event Structure'!$B$15:$G$29,5,FALSE),0)</f>
        <v>0</v>
      </c>
      <c r="P152" s="3">
        <f t="shared" si="5"/>
        <v>0</v>
      </c>
    </row>
    <row r="153" spans="1:16" x14ac:dyDescent="0.3">
      <c r="A153" t="str">
        <f>CONCATENATE('Event Structure'!$H$11," NM",ROW($B153)-ROW($B$6)+1)</f>
        <v xml:space="preserve"> NM148</v>
      </c>
      <c r="B153" s="1"/>
      <c r="C153" s="1"/>
      <c r="D153" s="16"/>
      <c r="E153" s="12"/>
      <c r="F153" s="8"/>
      <c r="G153" s="8"/>
      <c r="H153" s="8"/>
      <c r="J153" s="3">
        <f>IFERROR(VLOOKUP($F153,'Event Structure'!$B$15:$G$29,6,FALSE),0)-IFERROR(VLOOKUP($G153,'Event Structure'!$B$33:$G$38,6,FALSE),0)+IFERROR(VLOOKUP($H153,'Event Structure'!$B$42:$G$46,6,FALSE),0)</f>
        <v>0</v>
      </c>
      <c r="K153" s="7"/>
      <c r="L153" s="3">
        <f t="shared" si="4"/>
        <v>0</v>
      </c>
      <c r="N153" s="3">
        <f>IFERROR(VLOOKUP($F153,'Event Structure'!$B$15:$G$29,4,FALSE)/1.1,0)</f>
        <v>0</v>
      </c>
      <c r="O153" s="3">
        <f>IFERROR(VLOOKUP($F153,'Event Structure'!$B$15:$G$29,5,FALSE),0)</f>
        <v>0</v>
      </c>
      <c r="P153" s="3">
        <f t="shared" si="5"/>
        <v>0</v>
      </c>
    </row>
    <row r="154" spans="1:16" x14ac:dyDescent="0.3">
      <c r="A154" t="str">
        <f>CONCATENATE('Event Structure'!$H$11," NM",ROW($B154)-ROW($B$6)+1)</f>
        <v xml:space="preserve"> NM149</v>
      </c>
      <c r="B154" s="1"/>
      <c r="C154" s="1"/>
      <c r="D154" s="16"/>
      <c r="E154" s="12"/>
      <c r="F154" s="8"/>
      <c r="G154" s="8"/>
      <c r="H154" s="8"/>
      <c r="J154" s="3">
        <f>IFERROR(VLOOKUP($F154,'Event Structure'!$B$15:$G$29,6,FALSE),0)-IFERROR(VLOOKUP($G154,'Event Structure'!$B$33:$G$38,6,FALSE),0)+IFERROR(VLOOKUP($H154,'Event Structure'!$B$42:$G$46,6,FALSE),0)</f>
        <v>0</v>
      </c>
      <c r="K154" s="7"/>
      <c r="L154" s="3">
        <f t="shared" si="4"/>
        <v>0</v>
      </c>
      <c r="N154" s="3">
        <f>IFERROR(VLOOKUP($F154,'Event Structure'!$B$15:$G$29,4,FALSE)/1.1,0)</f>
        <v>0</v>
      </c>
      <c r="O154" s="3">
        <f>IFERROR(VLOOKUP($F154,'Event Structure'!$B$15:$G$29,5,FALSE),0)</f>
        <v>0</v>
      </c>
      <c r="P154" s="3">
        <f t="shared" si="5"/>
        <v>0</v>
      </c>
    </row>
    <row r="155" spans="1:16" x14ac:dyDescent="0.3">
      <c r="A155" t="str">
        <f>CONCATENATE('Event Structure'!$H$11," NM",ROW($B155)-ROW($B$6)+1)</f>
        <v xml:space="preserve"> NM150</v>
      </c>
      <c r="B155" s="1"/>
      <c r="C155" s="1"/>
      <c r="D155" s="16"/>
      <c r="E155" s="12"/>
      <c r="F155" s="8"/>
      <c r="G155" s="8"/>
      <c r="H155" s="8"/>
      <c r="J155" s="3">
        <f>IFERROR(VLOOKUP($F155,'Event Structure'!$B$15:$G$29,6,FALSE),0)-IFERROR(VLOOKUP($G155,'Event Structure'!$B$33:$G$38,6,FALSE),0)+IFERROR(VLOOKUP($H155,'Event Structure'!$B$42:$G$46,6,FALSE),0)</f>
        <v>0</v>
      </c>
      <c r="K155" s="7"/>
      <c r="L155" s="3">
        <f t="shared" si="4"/>
        <v>0</v>
      </c>
      <c r="N155" s="3">
        <f>IFERROR(VLOOKUP($F155,'Event Structure'!$B$15:$G$29,4,FALSE)/1.1,0)</f>
        <v>0</v>
      </c>
      <c r="O155" s="3">
        <f>IFERROR(VLOOKUP($F155,'Event Structure'!$B$15:$G$29,5,FALSE),0)</f>
        <v>0</v>
      </c>
      <c r="P155" s="3">
        <f t="shared" si="5"/>
        <v>0</v>
      </c>
    </row>
    <row r="156" spans="1:16" x14ac:dyDescent="0.3">
      <c r="A156" t="str">
        <f>CONCATENATE('Event Structure'!$H$11," NM",ROW($B156)-ROW($B$6)+1)</f>
        <v xml:space="preserve"> NM151</v>
      </c>
      <c r="B156" s="1"/>
      <c r="C156" s="1"/>
      <c r="D156" s="16"/>
      <c r="E156" s="12"/>
      <c r="F156" s="8"/>
      <c r="G156" s="8"/>
      <c r="H156" s="8"/>
      <c r="J156" s="3">
        <f>IFERROR(VLOOKUP($F156,'Event Structure'!$B$15:$G$29,6,FALSE),0)-IFERROR(VLOOKUP($G156,'Event Structure'!$B$33:$G$38,6,FALSE),0)+IFERROR(VLOOKUP($H156,'Event Structure'!$B$42:$G$46,6,FALSE),0)</f>
        <v>0</v>
      </c>
      <c r="K156" s="7"/>
      <c r="L156" s="3">
        <f t="shared" si="4"/>
        <v>0</v>
      </c>
      <c r="N156" s="3">
        <f>IFERROR(VLOOKUP($F156,'Event Structure'!$B$15:$G$29,4,FALSE)/1.1,0)</f>
        <v>0</v>
      </c>
      <c r="O156" s="3">
        <f>IFERROR(VLOOKUP($F156,'Event Structure'!$B$15:$G$29,5,FALSE),0)</f>
        <v>0</v>
      </c>
      <c r="P156" s="3">
        <f t="shared" si="5"/>
        <v>0</v>
      </c>
    </row>
    <row r="157" spans="1:16" x14ac:dyDescent="0.3">
      <c r="A157" t="str">
        <f>CONCATENATE('Event Structure'!$H$11," NM",ROW($B157)-ROW($B$6)+1)</f>
        <v xml:space="preserve"> NM152</v>
      </c>
      <c r="B157" s="1"/>
      <c r="C157" s="1"/>
      <c r="D157" s="16"/>
      <c r="E157" s="12"/>
      <c r="F157" s="8"/>
      <c r="G157" s="8"/>
      <c r="H157" s="8"/>
      <c r="J157" s="3">
        <f>IFERROR(VLOOKUP($F157,'Event Structure'!$B$15:$G$29,6,FALSE),0)-IFERROR(VLOOKUP($G157,'Event Structure'!$B$33:$G$38,6,FALSE),0)+IFERROR(VLOOKUP($H157,'Event Structure'!$B$42:$G$46,6,FALSE),0)</f>
        <v>0</v>
      </c>
      <c r="K157" s="7"/>
      <c r="L157" s="3">
        <f t="shared" si="4"/>
        <v>0</v>
      </c>
      <c r="N157" s="3">
        <f>IFERROR(VLOOKUP($F157,'Event Structure'!$B$15:$G$29,4,FALSE)/1.1,0)</f>
        <v>0</v>
      </c>
      <c r="O157" s="3">
        <f>IFERROR(VLOOKUP($F157,'Event Structure'!$B$15:$G$29,5,FALSE),0)</f>
        <v>0</v>
      </c>
      <c r="P157" s="3">
        <f t="shared" si="5"/>
        <v>0</v>
      </c>
    </row>
    <row r="158" spans="1:16" x14ac:dyDescent="0.3">
      <c r="A158" t="str">
        <f>CONCATENATE('Event Structure'!$H$11," NM",ROW($B158)-ROW($B$6)+1)</f>
        <v xml:space="preserve"> NM153</v>
      </c>
      <c r="B158" s="1"/>
      <c r="C158" s="1"/>
      <c r="D158" s="16"/>
      <c r="E158" s="12"/>
      <c r="F158" s="8"/>
      <c r="G158" s="8"/>
      <c r="H158" s="8"/>
      <c r="J158" s="3">
        <f>IFERROR(VLOOKUP($F158,'Event Structure'!$B$15:$G$29,6,FALSE),0)-IFERROR(VLOOKUP($G158,'Event Structure'!$B$33:$G$38,6,FALSE),0)+IFERROR(VLOOKUP($H158,'Event Structure'!$B$42:$G$46,6,FALSE),0)</f>
        <v>0</v>
      </c>
      <c r="K158" s="7"/>
      <c r="L158" s="3">
        <f t="shared" si="4"/>
        <v>0</v>
      </c>
      <c r="N158" s="3">
        <f>IFERROR(VLOOKUP($F158,'Event Structure'!$B$15:$G$29,4,FALSE)/1.1,0)</f>
        <v>0</v>
      </c>
      <c r="O158" s="3">
        <f>IFERROR(VLOOKUP($F158,'Event Structure'!$B$15:$G$29,5,FALSE),0)</f>
        <v>0</v>
      </c>
      <c r="P158" s="3">
        <f t="shared" si="5"/>
        <v>0</v>
      </c>
    </row>
    <row r="159" spans="1:16" x14ac:dyDescent="0.3">
      <c r="A159" t="str">
        <f>CONCATENATE('Event Structure'!$H$11," NM",ROW($B159)-ROW($B$6)+1)</f>
        <v xml:space="preserve"> NM154</v>
      </c>
      <c r="B159" s="1"/>
      <c r="C159" s="1"/>
      <c r="D159" s="16"/>
      <c r="E159" s="12"/>
      <c r="F159" s="8"/>
      <c r="G159" s="8"/>
      <c r="H159" s="8"/>
      <c r="J159" s="3">
        <f>IFERROR(VLOOKUP($F159,'Event Structure'!$B$15:$G$29,6,FALSE),0)-IFERROR(VLOOKUP($G159,'Event Structure'!$B$33:$G$38,6,FALSE),0)+IFERROR(VLOOKUP($H159,'Event Structure'!$B$42:$G$46,6,FALSE),0)</f>
        <v>0</v>
      </c>
      <c r="K159" s="7"/>
      <c r="L159" s="3">
        <f t="shared" si="4"/>
        <v>0</v>
      </c>
      <c r="N159" s="3">
        <f>IFERROR(VLOOKUP($F159,'Event Structure'!$B$15:$G$29,4,FALSE)/1.1,0)</f>
        <v>0</v>
      </c>
      <c r="O159" s="3">
        <f>IFERROR(VLOOKUP($F159,'Event Structure'!$B$15:$G$29,5,FALSE),0)</f>
        <v>0</v>
      </c>
      <c r="P159" s="3">
        <f t="shared" si="5"/>
        <v>0</v>
      </c>
    </row>
    <row r="160" spans="1:16" x14ac:dyDescent="0.3">
      <c r="A160" t="str">
        <f>CONCATENATE('Event Structure'!$H$11," NM",ROW($B160)-ROW($B$6)+1)</f>
        <v xml:space="preserve"> NM155</v>
      </c>
      <c r="B160" s="1"/>
      <c r="C160" s="1"/>
      <c r="D160" s="16"/>
      <c r="E160" s="12"/>
      <c r="F160" s="8"/>
      <c r="G160" s="8"/>
      <c r="H160" s="8"/>
      <c r="J160" s="3">
        <f>IFERROR(VLOOKUP($F160,'Event Structure'!$B$15:$G$29,6,FALSE),0)-IFERROR(VLOOKUP($G160,'Event Structure'!$B$33:$G$38,6,FALSE),0)+IFERROR(VLOOKUP($H160,'Event Structure'!$B$42:$G$46,6,FALSE),0)</f>
        <v>0</v>
      </c>
      <c r="K160" s="7"/>
      <c r="L160" s="3">
        <f t="shared" si="4"/>
        <v>0</v>
      </c>
      <c r="N160" s="3">
        <f>IFERROR(VLOOKUP($F160,'Event Structure'!$B$15:$G$29,4,FALSE)/1.1,0)</f>
        <v>0</v>
      </c>
      <c r="O160" s="3">
        <f>IFERROR(VLOOKUP($F160,'Event Structure'!$B$15:$G$29,5,FALSE),0)</f>
        <v>0</v>
      </c>
      <c r="P160" s="3">
        <f t="shared" si="5"/>
        <v>0</v>
      </c>
    </row>
    <row r="161" spans="1:16" x14ac:dyDescent="0.3">
      <c r="A161" t="str">
        <f>CONCATENATE('Event Structure'!$H$11," NM",ROW($B161)-ROW($B$6)+1)</f>
        <v xml:space="preserve"> NM156</v>
      </c>
      <c r="B161" s="1"/>
      <c r="C161" s="1"/>
      <c r="D161" s="16"/>
      <c r="E161" s="12"/>
      <c r="F161" s="8"/>
      <c r="G161" s="8"/>
      <c r="H161" s="8"/>
      <c r="J161" s="3">
        <f>IFERROR(VLOOKUP($F161,'Event Structure'!$B$15:$G$29,6,FALSE),0)-IFERROR(VLOOKUP($G161,'Event Structure'!$B$33:$G$38,6,FALSE),0)+IFERROR(VLOOKUP($H161,'Event Structure'!$B$42:$G$46,6,FALSE),0)</f>
        <v>0</v>
      </c>
      <c r="K161" s="7"/>
      <c r="L161" s="3">
        <f t="shared" si="4"/>
        <v>0</v>
      </c>
      <c r="N161" s="3">
        <f>IFERROR(VLOOKUP($F161,'Event Structure'!$B$15:$G$29,4,FALSE)/1.1,0)</f>
        <v>0</v>
      </c>
      <c r="O161" s="3">
        <f>IFERROR(VLOOKUP($F161,'Event Structure'!$B$15:$G$29,5,FALSE),0)</f>
        <v>0</v>
      </c>
      <c r="P161" s="3">
        <f t="shared" si="5"/>
        <v>0</v>
      </c>
    </row>
    <row r="162" spans="1:16" x14ac:dyDescent="0.3">
      <c r="A162" t="str">
        <f>CONCATENATE('Event Structure'!$H$11," NM",ROW($B162)-ROW($B$6)+1)</f>
        <v xml:space="preserve"> NM157</v>
      </c>
      <c r="B162" s="1"/>
      <c r="C162" s="1"/>
      <c r="D162" s="16"/>
      <c r="E162" s="12"/>
      <c r="F162" s="8"/>
      <c r="G162" s="8"/>
      <c r="H162" s="8"/>
      <c r="J162" s="3">
        <f>IFERROR(VLOOKUP($F162,'Event Structure'!$B$15:$G$29,6,FALSE),0)-IFERROR(VLOOKUP($G162,'Event Structure'!$B$33:$G$38,6,FALSE),0)+IFERROR(VLOOKUP($H162,'Event Structure'!$B$42:$G$46,6,FALSE),0)</f>
        <v>0</v>
      </c>
      <c r="K162" s="7"/>
      <c r="L162" s="3">
        <f t="shared" si="4"/>
        <v>0</v>
      </c>
      <c r="N162" s="3">
        <f>IFERROR(VLOOKUP($F162,'Event Structure'!$B$15:$G$29,4,FALSE)/1.1,0)</f>
        <v>0</v>
      </c>
      <c r="O162" s="3">
        <f>IFERROR(VLOOKUP($F162,'Event Structure'!$B$15:$G$29,5,FALSE),0)</f>
        <v>0</v>
      </c>
      <c r="P162" s="3">
        <f t="shared" si="5"/>
        <v>0</v>
      </c>
    </row>
    <row r="163" spans="1:16" x14ac:dyDescent="0.3">
      <c r="A163" t="str">
        <f>CONCATENATE('Event Structure'!$H$11," NM",ROW($B163)-ROW($B$6)+1)</f>
        <v xml:space="preserve"> NM158</v>
      </c>
      <c r="B163" s="1"/>
      <c r="C163" s="1"/>
      <c r="D163" s="16"/>
      <c r="E163" s="12"/>
      <c r="F163" s="8"/>
      <c r="G163" s="8"/>
      <c r="H163" s="8"/>
      <c r="J163" s="3">
        <f>IFERROR(VLOOKUP($F163,'Event Structure'!$B$15:$G$29,6,FALSE),0)-IFERROR(VLOOKUP($G163,'Event Structure'!$B$33:$G$38,6,FALSE),0)+IFERROR(VLOOKUP($H163,'Event Structure'!$B$42:$G$46,6,FALSE),0)</f>
        <v>0</v>
      </c>
      <c r="K163" s="7"/>
      <c r="L163" s="3">
        <f t="shared" si="4"/>
        <v>0</v>
      </c>
      <c r="N163" s="3">
        <f>IFERROR(VLOOKUP($F163,'Event Structure'!$B$15:$G$29,4,FALSE)/1.1,0)</f>
        <v>0</v>
      </c>
      <c r="O163" s="3">
        <f>IFERROR(VLOOKUP($F163,'Event Structure'!$B$15:$G$29,5,FALSE),0)</f>
        <v>0</v>
      </c>
      <c r="P163" s="3">
        <f t="shared" si="5"/>
        <v>0</v>
      </c>
    </row>
    <row r="164" spans="1:16" x14ac:dyDescent="0.3">
      <c r="A164" t="str">
        <f>CONCATENATE('Event Structure'!$H$11," NM",ROW($B164)-ROW($B$6)+1)</f>
        <v xml:space="preserve"> NM159</v>
      </c>
      <c r="B164" s="1"/>
      <c r="C164" s="1"/>
      <c r="D164" s="16"/>
      <c r="E164" s="12"/>
      <c r="F164" s="8"/>
      <c r="G164" s="8"/>
      <c r="H164" s="8"/>
      <c r="J164" s="3">
        <f>IFERROR(VLOOKUP($F164,'Event Structure'!$B$15:$G$29,6,FALSE),0)-IFERROR(VLOOKUP($G164,'Event Structure'!$B$33:$G$38,6,FALSE),0)+IFERROR(VLOOKUP($H164,'Event Structure'!$B$42:$G$46,6,FALSE),0)</f>
        <v>0</v>
      </c>
      <c r="K164" s="7"/>
      <c r="L164" s="3">
        <f t="shared" si="4"/>
        <v>0</v>
      </c>
      <c r="N164" s="3">
        <f>IFERROR(VLOOKUP($F164,'Event Structure'!$B$15:$G$29,4,FALSE)/1.1,0)</f>
        <v>0</v>
      </c>
      <c r="O164" s="3">
        <f>IFERROR(VLOOKUP($F164,'Event Structure'!$B$15:$G$29,5,FALSE),0)</f>
        <v>0</v>
      </c>
      <c r="P164" s="3">
        <f t="shared" si="5"/>
        <v>0</v>
      </c>
    </row>
    <row r="165" spans="1:16" x14ac:dyDescent="0.3">
      <c r="A165" t="str">
        <f>CONCATENATE('Event Structure'!$H$11," NM",ROW($B165)-ROW($B$6)+1)</f>
        <v xml:space="preserve"> NM160</v>
      </c>
      <c r="B165" s="1"/>
      <c r="C165" s="1"/>
      <c r="D165" s="16"/>
      <c r="E165" s="12"/>
      <c r="F165" s="8"/>
      <c r="G165" s="8"/>
      <c r="H165" s="8"/>
      <c r="J165" s="3">
        <f>IFERROR(VLOOKUP($F165,'Event Structure'!$B$15:$G$29,6,FALSE),0)-IFERROR(VLOOKUP($G165,'Event Structure'!$B$33:$G$38,6,FALSE),0)+IFERROR(VLOOKUP($H165,'Event Structure'!$B$42:$G$46,6,FALSE),0)</f>
        <v>0</v>
      </c>
      <c r="K165" s="7"/>
      <c r="L165" s="3">
        <f t="shared" si="4"/>
        <v>0</v>
      </c>
      <c r="N165" s="3">
        <f>IFERROR(VLOOKUP($F165,'Event Structure'!$B$15:$G$29,4,FALSE)/1.1,0)</f>
        <v>0</v>
      </c>
      <c r="O165" s="3">
        <f>IFERROR(VLOOKUP($F165,'Event Structure'!$B$15:$G$29,5,FALSE),0)</f>
        <v>0</v>
      </c>
      <c r="P165" s="3">
        <f t="shared" si="5"/>
        <v>0</v>
      </c>
    </row>
    <row r="166" spans="1:16" x14ac:dyDescent="0.3">
      <c r="A166" t="str">
        <f>CONCATENATE('Event Structure'!$H$11," NM",ROW($B166)-ROW($B$6)+1)</f>
        <v xml:space="preserve"> NM161</v>
      </c>
      <c r="B166" s="1"/>
      <c r="C166" s="1"/>
      <c r="D166" s="16"/>
      <c r="E166" s="12"/>
      <c r="F166" s="8"/>
      <c r="G166" s="8"/>
      <c r="H166" s="8"/>
      <c r="J166" s="3">
        <f>IFERROR(VLOOKUP($F166,'Event Structure'!$B$15:$G$29,6,FALSE),0)-IFERROR(VLOOKUP($G166,'Event Structure'!$B$33:$G$38,6,FALSE),0)+IFERROR(VLOOKUP($H166,'Event Structure'!$B$42:$G$46,6,FALSE),0)</f>
        <v>0</v>
      </c>
      <c r="K166" s="7"/>
      <c r="L166" s="3">
        <f t="shared" si="4"/>
        <v>0</v>
      </c>
      <c r="N166" s="3">
        <f>IFERROR(VLOOKUP($F166,'Event Structure'!$B$15:$G$29,4,FALSE)/1.1,0)</f>
        <v>0</v>
      </c>
      <c r="O166" s="3">
        <f>IFERROR(VLOOKUP($F166,'Event Structure'!$B$15:$G$29,5,FALSE),0)</f>
        <v>0</v>
      </c>
      <c r="P166" s="3">
        <f t="shared" si="5"/>
        <v>0</v>
      </c>
    </row>
    <row r="167" spans="1:16" x14ac:dyDescent="0.3">
      <c r="A167" t="str">
        <f>CONCATENATE('Event Structure'!$H$11," NM",ROW($B167)-ROW($B$6)+1)</f>
        <v xml:space="preserve"> NM162</v>
      </c>
      <c r="B167" s="1"/>
      <c r="C167" s="1"/>
      <c r="D167" s="16"/>
      <c r="E167" s="12"/>
      <c r="F167" s="8"/>
      <c r="G167" s="8"/>
      <c r="H167" s="8"/>
      <c r="J167" s="3">
        <f>IFERROR(VLOOKUP($F167,'Event Structure'!$B$15:$G$29,6,FALSE),0)-IFERROR(VLOOKUP($G167,'Event Structure'!$B$33:$G$38,6,FALSE),0)+IFERROR(VLOOKUP($H167,'Event Structure'!$B$42:$G$46,6,FALSE),0)</f>
        <v>0</v>
      </c>
      <c r="K167" s="7"/>
      <c r="L167" s="3">
        <f t="shared" si="4"/>
        <v>0</v>
      </c>
      <c r="N167" s="3">
        <f>IFERROR(VLOOKUP($F167,'Event Structure'!$B$15:$G$29,4,FALSE)/1.1,0)</f>
        <v>0</v>
      </c>
      <c r="O167" s="3">
        <f>IFERROR(VLOOKUP($F167,'Event Structure'!$B$15:$G$29,5,FALSE),0)</f>
        <v>0</v>
      </c>
      <c r="P167" s="3">
        <f t="shared" si="5"/>
        <v>0</v>
      </c>
    </row>
    <row r="168" spans="1:16" x14ac:dyDescent="0.3">
      <c r="A168" t="str">
        <f>CONCATENATE('Event Structure'!$H$11," NM",ROW($B168)-ROW($B$6)+1)</f>
        <v xml:space="preserve"> NM163</v>
      </c>
      <c r="B168" s="1"/>
      <c r="C168" s="1"/>
      <c r="D168" s="16"/>
      <c r="E168" s="12"/>
      <c r="F168" s="8"/>
      <c r="G168" s="8"/>
      <c r="H168" s="8"/>
      <c r="J168" s="3">
        <f>IFERROR(VLOOKUP($F168,'Event Structure'!$B$15:$G$29,6,FALSE),0)-IFERROR(VLOOKUP($G168,'Event Structure'!$B$33:$G$38,6,FALSE),0)+IFERROR(VLOOKUP($H168,'Event Structure'!$B$42:$G$46,6,FALSE),0)</f>
        <v>0</v>
      </c>
      <c r="K168" s="7"/>
      <c r="L168" s="3">
        <f t="shared" si="4"/>
        <v>0</v>
      </c>
      <c r="N168" s="3">
        <f>IFERROR(VLOOKUP($F168,'Event Structure'!$B$15:$G$29,4,FALSE)/1.1,0)</f>
        <v>0</v>
      </c>
      <c r="O168" s="3">
        <f>IFERROR(VLOOKUP($F168,'Event Structure'!$B$15:$G$29,5,FALSE),0)</f>
        <v>0</v>
      </c>
      <c r="P168" s="3">
        <f t="shared" si="5"/>
        <v>0</v>
      </c>
    </row>
    <row r="169" spans="1:16" x14ac:dyDescent="0.3">
      <c r="A169" t="str">
        <f>CONCATENATE('Event Structure'!$H$11," NM",ROW($B169)-ROW($B$6)+1)</f>
        <v xml:space="preserve"> NM164</v>
      </c>
      <c r="B169" s="1"/>
      <c r="C169" s="1"/>
      <c r="D169" s="16"/>
      <c r="E169" s="12"/>
      <c r="F169" s="8"/>
      <c r="G169" s="8"/>
      <c r="H169" s="8"/>
      <c r="J169" s="3">
        <f>IFERROR(VLOOKUP($F169,'Event Structure'!$B$15:$G$29,6,FALSE),0)-IFERROR(VLOOKUP($G169,'Event Structure'!$B$33:$G$38,6,FALSE),0)+IFERROR(VLOOKUP($H169,'Event Structure'!$B$42:$G$46,6,FALSE),0)</f>
        <v>0</v>
      </c>
      <c r="K169" s="7"/>
      <c r="L169" s="3">
        <f t="shared" si="4"/>
        <v>0</v>
      </c>
      <c r="N169" s="3">
        <f>IFERROR(VLOOKUP($F169,'Event Structure'!$B$15:$G$29,4,FALSE)/1.1,0)</f>
        <v>0</v>
      </c>
      <c r="O169" s="3">
        <f>IFERROR(VLOOKUP($F169,'Event Structure'!$B$15:$G$29,5,FALSE),0)</f>
        <v>0</v>
      </c>
      <c r="P169" s="3">
        <f t="shared" si="5"/>
        <v>0</v>
      </c>
    </row>
    <row r="170" spans="1:16" x14ac:dyDescent="0.3">
      <c r="A170" t="str">
        <f>CONCATENATE('Event Structure'!$H$11," NM",ROW($B170)-ROW($B$6)+1)</f>
        <v xml:space="preserve"> NM165</v>
      </c>
      <c r="B170" s="1"/>
      <c r="C170" s="1"/>
      <c r="D170" s="16"/>
      <c r="E170" s="12"/>
      <c r="F170" s="8"/>
      <c r="G170" s="8"/>
      <c r="H170" s="8"/>
      <c r="J170" s="3">
        <f>IFERROR(VLOOKUP($F170,'Event Structure'!$B$15:$G$29,6,FALSE),0)-IFERROR(VLOOKUP($G170,'Event Structure'!$B$33:$G$38,6,FALSE),0)+IFERROR(VLOOKUP($H170,'Event Structure'!$B$42:$G$46,6,FALSE),0)</f>
        <v>0</v>
      </c>
      <c r="K170" s="7"/>
      <c r="L170" s="3">
        <f t="shared" si="4"/>
        <v>0</v>
      </c>
      <c r="N170" s="3">
        <f>IFERROR(VLOOKUP($F170,'Event Structure'!$B$15:$G$29,4,FALSE)/1.1,0)</f>
        <v>0</v>
      </c>
      <c r="O170" s="3">
        <f>IFERROR(VLOOKUP($F170,'Event Structure'!$B$15:$G$29,5,FALSE),0)</f>
        <v>0</v>
      </c>
      <c r="P170" s="3">
        <f t="shared" si="5"/>
        <v>0</v>
      </c>
    </row>
    <row r="171" spans="1:16" x14ac:dyDescent="0.3">
      <c r="A171" t="str">
        <f>CONCATENATE('Event Structure'!$H$11," NM",ROW($B171)-ROW($B$6)+1)</f>
        <v xml:space="preserve"> NM166</v>
      </c>
      <c r="B171" s="1"/>
      <c r="C171" s="1"/>
      <c r="D171" s="16"/>
      <c r="E171" s="12"/>
      <c r="F171" s="8"/>
      <c r="G171" s="8"/>
      <c r="H171" s="8"/>
      <c r="J171" s="3">
        <f>IFERROR(VLOOKUP($F171,'Event Structure'!$B$15:$G$29,6,FALSE),0)-IFERROR(VLOOKUP($G171,'Event Structure'!$B$33:$G$38,6,FALSE),0)+IFERROR(VLOOKUP($H171,'Event Structure'!$B$42:$G$46,6,FALSE),0)</f>
        <v>0</v>
      </c>
      <c r="K171" s="7"/>
      <c r="L171" s="3">
        <f t="shared" si="4"/>
        <v>0</v>
      </c>
      <c r="N171" s="3">
        <f>IFERROR(VLOOKUP($F171,'Event Structure'!$B$15:$G$29,4,FALSE)/1.1,0)</f>
        <v>0</v>
      </c>
      <c r="O171" s="3">
        <f>IFERROR(VLOOKUP($F171,'Event Structure'!$B$15:$G$29,5,FALSE),0)</f>
        <v>0</v>
      </c>
      <c r="P171" s="3">
        <f t="shared" si="5"/>
        <v>0</v>
      </c>
    </row>
    <row r="172" spans="1:16" x14ac:dyDescent="0.3">
      <c r="A172" t="str">
        <f>CONCATENATE('Event Structure'!$H$11," NM",ROW($B172)-ROW($B$6)+1)</f>
        <v xml:space="preserve"> NM167</v>
      </c>
      <c r="B172" s="1"/>
      <c r="C172" s="1"/>
      <c r="D172" s="16"/>
      <c r="E172" s="12"/>
      <c r="F172" s="8"/>
      <c r="G172" s="8"/>
      <c r="H172" s="8"/>
      <c r="J172" s="3">
        <f>IFERROR(VLOOKUP($F172,'Event Structure'!$B$15:$G$29,6,FALSE),0)-IFERROR(VLOOKUP($G172,'Event Structure'!$B$33:$G$38,6,FALSE),0)+IFERROR(VLOOKUP($H172,'Event Structure'!$B$42:$G$46,6,FALSE),0)</f>
        <v>0</v>
      </c>
      <c r="K172" s="7"/>
      <c r="L172" s="3">
        <f t="shared" si="4"/>
        <v>0</v>
      </c>
      <c r="N172" s="3">
        <f>IFERROR(VLOOKUP($F172,'Event Structure'!$B$15:$G$29,4,FALSE)/1.1,0)</f>
        <v>0</v>
      </c>
      <c r="O172" s="3">
        <f>IFERROR(VLOOKUP($F172,'Event Structure'!$B$15:$G$29,5,FALSE),0)</f>
        <v>0</v>
      </c>
      <c r="P172" s="3">
        <f t="shared" si="5"/>
        <v>0</v>
      </c>
    </row>
    <row r="173" spans="1:16" x14ac:dyDescent="0.3">
      <c r="A173" t="str">
        <f>CONCATENATE('Event Structure'!$H$11," NM",ROW($B173)-ROW($B$6)+1)</f>
        <v xml:space="preserve"> NM168</v>
      </c>
      <c r="B173" s="1"/>
      <c r="C173" s="1"/>
      <c r="D173" s="16"/>
      <c r="E173" s="12"/>
      <c r="F173" s="8"/>
      <c r="G173" s="8"/>
      <c r="H173" s="8"/>
      <c r="J173" s="3">
        <f>IFERROR(VLOOKUP($F173,'Event Structure'!$B$15:$G$29,6,FALSE),0)-IFERROR(VLOOKUP($G173,'Event Structure'!$B$33:$G$38,6,FALSE),0)+IFERROR(VLOOKUP($H173,'Event Structure'!$B$42:$G$46,6,FALSE),0)</f>
        <v>0</v>
      </c>
      <c r="K173" s="7"/>
      <c r="L173" s="3">
        <f t="shared" si="4"/>
        <v>0</v>
      </c>
      <c r="N173" s="3">
        <f>IFERROR(VLOOKUP($F173,'Event Structure'!$B$15:$G$29,4,FALSE)/1.1,0)</f>
        <v>0</v>
      </c>
      <c r="O173" s="3">
        <f>IFERROR(VLOOKUP($F173,'Event Structure'!$B$15:$G$29,5,FALSE),0)</f>
        <v>0</v>
      </c>
      <c r="P173" s="3">
        <f t="shared" si="5"/>
        <v>0</v>
      </c>
    </row>
    <row r="174" spans="1:16" x14ac:dyDescent="0.3">
      <c r="A174" t="str">
        <f>CONCATENATE('Event Structure'!$H$11," NM",ROW($B174)-ROW($B$6)+1)</f>
        <v xml:space="preserve"> NM169</v>
      </c>
      <c r="B174" s="1"/>
      <c r="C174" s="1"/>
      <c r="D174" s="16"/>
      <c r="E174" s="12"/>
      <c r="F174" s="8"/>
      <c r="G174" s="8"/>
      <c r="H174" s="8"/>
      <c r="J174" s="3">
        <f>IFERROR(VLOOKUP($F174,'Event Structure'!$B$15:$G$29,6,FALSE),0)-IFERROR(VLOOKUP($G174,'Event Structure'!$B$33:$G$38,6,FALSE),0)+IFERROR(VLOOKUP($H174,'Event Structure'!$B$42:$G$46,6,FALSE),0)</f>
        <v>0</v>
      </c>
      <c r="K174" s="7"/>
      <c r="L174" s="3">
        <f t="shared" si="4"/>
        <v>0</v>
      </c>
      <c r="N174" s="3">
        <f>IFERROR(VLOOKUP($F174,'Event Structure'!$B$15:$G$29,4,FALSE)/1.1,0)</f>
        <v>0</v>
      </c>
      <c r="O174" s="3">
        <f>IFERROR(VLOOKUP($F174,'Event Structure'!$B$15:$G$29,5,FALSE),0)</f>
        <v>0</v>
      </c>
      <c r="P174" s="3">
        <f t="shared" si="5"/>
        <v>0</v>
      </c>
    </row>
    <row r="175" spans="1:16" x14ac:dyDescent="0.3">
      <c r="A175" t="str">
        <f>CONCATENATE('Event Structure'!$H$11," NM",ROW($B175)-ROW($B$6)+1)</f>
        <v xml:space="preserve"> NM170</v>
      </c>
      <c r="B175" s="1"/>
      <c r="C175" s="1"/>
      <c r="D175" s="16"/>
      <c r="E175" s="12"/>
      <c r="F175" s="8"/>
      <c r="G175" s="8"/>
      <c r="H175" s="8"/>
      <c r="J175" s="3">
        <f>IFERROR(VLOOKUP($F175,'Event Structure'!$B$15:$G$29,6,FALSE),0)-IFERROR(VLOOKUP($G175,'Event Structure'!$B$33:$G$38,6,FALSE),0)+IFERROR(VLOOKUP($H175,'Event Structure'!$B$42:$G$46,6,FALSE),0)</f>
        <v>0</v>
      </c>
      <c r="K175" s="7"/>
      <c r="L175" s="3">
        <f t="shared" si="4"/>
        <v>0</v>
      </c>
      <c r="N175" s="3">
        <f>IFERROR(VLOOKUP($F175,'Event Structure'!$B$15:$G$29,4,FALSE)/1.1,0)</f>
        <v>0</v>
      </c>
      <c r="O175" s="3">
        <f>IFERROR(VLOOKUP($F175,'Event Structure'!$B$15:$G$29,5,FALSE),0)</f>
        <v>0</v>
      </c>
      <c r="P175" s="3">
        <f t="shared" si="5"/>
        <v>0</v>
      </c>
    </row>
    <row r="176" spans="1:16" x14ac:dyDescent="0.3">
      <c r="A176" t="str">
        <f>CONCATENATE('Event Structure'!$H$11," NM",ROW($B176)-ROW($B$6)+1)</f>
        <v xml:space="preserve"> NM171</v>
      </c>
      <c r="B176" s="1"/>
      <c r="C176" s="1"/>
      <c r="D176" s="16"/>
      <c r="E176" s="12"/>
      <c r="F176" s="8"/>
      <c r="G176" s="8"/>
      <c r="H176" s="8"/>
      <c r="J176" s="3">
        <f>IFERROR(VLOOKUP($F176,'Event Structure'!$B$15:$G$29,6,FALSE),0)-IFERROR(VLOOKUP($G176,'Event Structure'!$B$33:$G$38,6,FALSE),0)+IFERROR(VLOOKUP($H176,'Event Structure'!$B$42:$G$46,6,FALSE),0)</f>
        <v>0</v>
      </c>
      <c r="K176" s="7"/>
      <c r="L176" s="3">
        <f t="shared" si="4"/>
        <v>0</v>
      </c>
      <c r="N176" s="3">
        <f>IFERROR(VLOOKUP($F176,'Event Structure'!$B$15:$G$29,4,FALSE)/1.1,0)</f>
        <v>0</v>
      </c>
      <c r="O176" s="3">
        <f>IFERROR(VLOOKUP($F176,'Event Structure'!$B$15:$G$29,5,FALSE),0)</f>
        <v>0</v>
      </c>
      <c r="P176" s="3">
        <f t="shared" si="5"/>
        <v>0</v>
      </c>
    </row>
    <row r="177" spans="1:16" x14ac:dyDescent="0.3">
      <c r="A177" t="str">
        <f>CONCATENATE('Event Structure'!$H$11," NM",ROW($B177)-ROW($B$6)+1)</f>
        <v xml:space="preserve"> NM172</v>
      </c>
      <c r="B177" s="1"/>
      <c r="C177" s="1"/>
      <c r="D177" s="16"/>
      <c r="E177" s="12"/>
      <c r="F177" s="8"/>
      <c r="G177" s="8"/>
      <c r="H177" s="8"/>
      <c r="J177" s="3">
        <f>IFERROR(VLOOKUP($F177,'Event Structure'!$B$15:$G$29,6,FALSE),0)-IFERROR(VLOOKUP($G177,'Event Structure'!$B$33:$G$38,6,FALSE),0)+IFERROR(VLOOKUP($H177,'Event Structure'!$B$42:$G$46,6,FALSE),0)</f>
        <v>0</v>
      </c>
      <c r="K177" s="7"/>
      <c r="L177" s="3">
        <f t="shared" si="4"/>
        <v>0</v>
      </c>
      <c r="N177" s="3">
        <f>IFERROR(VLOOKUP($F177,'Event Structure'!$B$15:$G$29,4,FALSE)/1.1,0)</f>
        <v>0</v>
      </c>
      <c r="O177" s="3">
        <f>IFERROR(VLOOKUP($F177,'Event Structure'!$B$15:$G$29,5,FALSE),0)</f>
        <v>0</v>
      </c>
      <c r="P177" s="3">
        <f t="shared" si="5"/>
        <v>0</v>
      </c>
    </row>
    <row r="178" spans="1:16" x14ac:dyDescent="0.3">
      <c r="A178" t="str">
        <f>CONCATENATE('Event Structure'!$H$11," NM",ROW($B178)-ROW($B$6)+1)</f>
        <v xml:space="preserve"> NM173</v>
      </c>
      <c r="B178" s="1"/>
      <c r="C178" s="1"/>
      <c r="D178" s="16"/>
      <c r="E178" s="12"/>
      <c r="F178" s="8"/>
      <c r="G178" s="8"/>
      <c r="H178" s="8"/>
      <c r="J178" s="3">
        <f>IFERROR(VLOOKUP($F178,'Event Structure'!$B$15:$G$29,6,FALSE),0)-IFERROR(VLOOKUP($G178,'Event Structure'!$B$33:$G$38,6,FALSE),0)+IFERROR(VLOOKUP($H178,'Event Structure'!$B$42:$G$46,6,FALSE),0)</f>
        <v>0</v>
      </c>
      <c r="K178" s="7"/>
      <c r="L178" s="3">
        <f t="shared" si="4"/>
        <v>0</v>
      </c>
      <c r="N178" s="3">
        <f>IFERROR(VLOOKUP($F178,'Event Structure'!$B$15:$G$29,4,FALSE)/1.1,0)</f>
        <v>0</v>
      </c>
      <c r="O178" s="3">
        <f>IFERROR(VLOOKUP($F178,'Event Structure'!$B$15:$G$29,5,FALSE),0)</f>
        <v>0</v>
      </c>
      <c r="P178" s="3">
        <f t="shared" si="5"/>
        <v>0</v>
      </c>
    </row>
    <row r="179" spans="1:16" x14ac:dyDescent="0.3">
      <c r="A179" t="str">
        <f>CONCATENATE('Event Structure'!$H$11," NM",ROW($B179)-ROW($B$6)+1)</f>
        <v xml:space="preserve"> NM174</v>
      </c>
      <c r="B179" s="1"/>
      <c r="C179" s="1"/>
      <c r="D179" s="16"/>
      <c r="E179" s="12"/>
      <c r="F179" s="8"/>
      <c r="G179" s="8"/>
      <c r="H179" s="8"/>
      <c r="J179" s="3">
        <f>IFERROR(VLOOKUP($F179,'Event Structure'!$B$15:$G$29,6,FALSE),0)-IFERROR(VLOOKUP($G179,'Event Structure'!$B$33:$G$38,6,FALSE),0)+IFERROR(VLOOKUP($H179,'Event Structure'!$B$42:$G$46,6,FALSE),0)</f>
        <v>0</v>
      </c>
      <c r="K179" s="7"/>
      <c r="L179" s="3">
        <f t="shared" si="4"/>
        <v>0</v>
      </c>
      <c r="N179" s="3">
        <f>IFERROR(VLOOKUP($F179,'Event Structure'!$B$15:$G$29,4,FALSE)/1.1,0)</f>
        <v>0</v>
      </c>
      <c r="O179" s="3">
        <f>IFERROR(VLOOKUP($F179,'Event Structure'!$B$15:$G$29,5,FALSE),0)</f>
        <v>0</v>
      </c>
      <c r="P179" s="3">
        <f t="shared" si="5"/>
        <v>0</v>
      </c>
    </row>
    <row r="180" spans="1:16" x14ac:dyDescent="0.3">
      <c r="A180" t="str">
        <f>CONCATENATE('Event Structure'!$H$11," NM",ROW($B180)-ROW($B$6)+1)</f>
        <v xml:space="preserve"> NM175</v>
      </c>
      <c r="B180" s="1"/>
      <c r="C180" s="1"/>
      <c r="D180" s="16"/>
      <c r="E180" s="12"/>
      <c r="F180" s="8"/>
      <c r="G180" s="8"/>
      <c r="H180" s="8"/>
      <c r="J180" s="3">
        <f>IFERROR(VLOOKUP($F180,'Event Structure'!$B$15:$G$29,6,FALSE),0)-IFERROR(VLOOKUP($G180,'Event Structure'!$B$33:$G$38,6,FALSE),0)+IFERROR(VLOOKUP($H180,'Event Structure'!$B$42:$G$46,6,FALSE),0)</f>
        <v>0</v>
      </c>
      <c r="K180" s="7"/>
      <c r="L180" s="3">
        <f t="shared" si="4"/>
        <v>0</v>
      </c>
      <c r="N180" s="3">
        <f>IFERROR(VLOOKUP($F180,'Event Structure'!$B$15:$G$29,4,FALSE)/1.1,0)</f>
        <v>0</v>
      </c>
      <c r="O180" s="3">
        <f>IFERROR(VLOOKUP($F180,'Event Structure'!$B$15:$G$29,5,FALSE),0)</f>
        <v>0</v>
      </c>
      <c r="P180" s="3">
        <f t="shared" si="5"/>
        <v>0</v>
      </c>
    </row>
    <row r="181" spans="1:16" x14ac:dyDescent="0.3">
      <c r="A181" t="str">
        <f>CONCATENATE('Event Structure'!$H$11," NM",ROW($B181)-ROW($B$6)+1)</f>
        <v xml:space="preserve"> NM176</v>
      </c>
      <c r="B181" s="1"/>
      <c r="C181" s="1"/>
      <c r="D181" s="16"/>
      <c r="E181" s="12"/>
      <c r="F181" s="8"/>
      <c r="G181" s="8"/>
      <c r="H181" s="8"/>
      <c r="J181" s="3">
        <f>IFERROR(VLOOKUP($F181,'Event Structure'!$B$15:$G$29,6,FALSE),0)-IFERROR(VLOOKUP($G181,'Event Structure'!$B$33:$G$38,6,FALSE),0)+IFERROR(VLOOKUP($H181,'Event Structure'!$B$42:$G$46,6,FALSE),0)</f>
        <v>0</v>
      </c>
      <c r="K181" s="7"/>
      <c r="L181" s="3">
        <f t="shared" si="4"/>
        <v>0</v>
      </c>
      <c r="N181" s="3">
        <f>IFERROR(VLOOKUP($F181,'Event Structure'!$B$15:$G$29,4,FALSE)/1.1,0)</f>
        <v>0</v>
      </c>
      <c r="O181" s="3">
        <f>IFERROR(VLOOKUP($F181,'Event Structure'!$B$15:$G$29,5,FALSE),0)</f>
        <v>0</v>
      </c>
      <c r="P181" s="3">
        <f t="shared" si="5"/>
        <v>0</v>
      </c>
    </row>
    <row r="182" spans="1:16" x14ac:dyDescent="0.3">
      <c r="A182" t="str">
        <f>CONCATENATE('Event Structure'!$H$11," NM",ROW($B182)-ROW($B$6)+1)</f>
        <v xml:space="preserve"> NM177</v>
      </c>
      <c r="B182" s="1"/>
      <c r="C182" s="1"/>
      <c r="D182" s="16"/>
      <c r="E182" s="12"/>
      <c r="F182" s="8"/>
      <c r="G182" s="8"/>
      <c r="H182" s="8"/>
      <c r="J182" s="3">
        <f>IFERROR(VLOOKUP($F182,'Event Structure'!$B$15:$G$29,6,FALSE),0)-IFERROR(VLOOKUP($G182,'Event Structure'!$B$33:$G$38,6,FALSE),0)+IFERROR(VLOOKUP($H182,'Event Structure'!$B$42:$G$46,6,FALSE),0)</f>
        <v>0</v>
      </c>
      <c r="K182" s="7"/>
      <c r="L182" s="3">
        <f t="shared" si="4"/>
        <v>0</v>
      </c>
      <c r="N182" s="3">
        <f>IFERROR(VLOOKUP($F182,'Event Structure'!$B$15:$G$29,4,FALSE)/1.1,0)</f>
        <v>0</v>
      </c>
      <c r="O182" s="3">
        <f>IFERROR(VLOOKUP($F182,'Event Structure'!$B$15:$G$29,5,FALSE),0)</f>
        <v>0</v>
      </c>
      <c r="P182" s="3">
        <f t="shared" si="5"/>
        <v>0</v>
      </c>
    </row>
    <row r="183" spans="1:16" x14ac:dyDescent="0.3">
      <c r="A183" t="str">
        <f>CONCATENATE('Event Structure'!$H$11," NM",ROW($B183)-ROW($B$6)+1)</f>
        <v xml:space="preserve"> NM178</v>
      </c>
      <c r="B183" s="1"/>
      <c r="C183" s="1"/>
      <c r="D183" s="16"/>
      <c r="E183" s="12"/>
      <c r="F183" s="8"/>
      <c r="G183" s="8"/>
      <c r="H183" s="8"/>
      <c r="J183" s="3">
        <f>IFERROR(VLOOKUP($F183,'Event Structure'!$B$15:$G$29,6,FALSE),0)-IFERROR(VLOOKUP($G183,'Event Structure'!$B$33:$G$38,6,FALSE),0)+IFERROR(VLOOKUP($H183,'Event Structure'!$B$42:$G$46,6,FALSE),0)</f>
        <v>0</v>
      </c>
      <c r="K183" s="7"/>
      <c r="L183" s="3">
        <f t="shared" si="4"/>
        <v>0</v>
      </c>
      <c r="N183" s="3">
        <f>IFERROR(VLOOKUP($F183,'Event Structure'!$B$15:$G$29,4,FALSE)/1.1,0)</f>
        <v>0</v>
      </c>
      <c r="O183" s="3">
        <f>IFERROR(VLOOKUP($F183,'Event Structure'!$B$15:$G$29,5,FALSE),0)</f>
        <v>0</v>
      </c>
      <c r="P183" s="3">
        <f t="shared" si="5"/>
        <v>0</v>
      </c>
    </row>
    <row r="184" spans="1:16" x14ac:dyDescent="0.3">
      <c r="A184" t="str">
        <f>CONCATENATE('Event Structure'!$H$11," NM",ROW($B184)-ROW($B$6)+1)</f>
        <v xml:space="preserve"> NM179</v>
      </c>
      <c r="B184" s="1"/>
      <c r="C184" s="1"/>
      <c r="D184" s="16"/>
      <c r="E184" s="12"/>
      <c r="F184" s="8"/>
      <c r="G184" s="8"/>
      <c r="H184" s="8"/>
      <c r="J184" s="3">
        <f>IFERROR(VLOOKUP($F184,'Event Structure'!$B$15:$G$29,6,FALSE),0)-IFERROR(VLOOKUP($G184,'Event Structure'!$B$33:$G$38,6,FALSE),0)+IFERROR(VLOOKUP($H184,'Event Structure'!$B$42:$G$46,6,FALSE),0)</f>
        <v>0</v>
      </c>
      <c r="K184" s="7"/>
      <c r="L184" s="3">
        <f t="shared" si="4"/>
        <v>0</v>
      </c>
      <c r="N184" s="3">
        <f>IFERROR(VLOOKUP($F184,'Event Structure'!$B$15:$G$29,4,FALSE)/1.1,0)</f>
        <v>0</v>
      </c>
      <c r="O184" s="3">
        <f>IFERROR(VLOOKUP($F184,'Event Structure'!$B$15:$G$29,5,FALSE),0)</f>
        <v>0</v>
      </c>
      <c r="P184" s="3">
        <f t="shared" si="5"/>
        <v>0</v>
      </c>
    </row>
    <row r="185" spans="1:16" x14ac:dyDescent="0.3">
      <c r="A185" t="str">
        <f>CONCATENATE('Event Structure'!$H$11," NM",ROW($B185)-ROW($B$6)+1)</f>
        <v xml:space="preserve"> NM180</v>
      </c>
      <c r="B185" s="1"/>
      <c r="C185" s="1"/>
      <c r="D185" s="16"/>
      <c r="E185" s="12"/>
      <c r="F185" s="8"/>
      <c r="G185" s="8"/>
      <c r="H185" s="8"/>
      <c r="J185" s="3">
        <f>IFERROR(VLOOKUP($F185,'Event Structure'!$B$15:$G$29,6,FALSE),0)-IFERROR(VLOOKUP($G185,'Event Structure'!$B$33:$G$38,6,FALSE),0)+IFERROR(VLOOKUP($H185,'Event Structure'!$B$42:$G$46,6,FALSE),0)</f>
        <v>0</v>
      </c>
      <c r="K185" s="7"/>
      <c r="L185" s="3">
        <f t="shared" si="4"/>
        <v>0</v>
      </c>
      <c r="N185" s="3">
        <f>IFERROR(VLOOKUP($F185,'Event Structure'!$B$15:$G$29,4,FALSE)/1.1,0)</f>
        <v>0</v>
      </c>
      <c r="O185" s="3">
        <f>IFERROR(VLOOKUP($F185,'Event Structure'!$B$15:$G$29,5,FALSE),0)</f>
        <v>0</v>
      </c>
      <c r="P185" s="3">
        <f t="shared" si="5"/>
        <v>0</v>
      </c>
    </row>
    <row r="186" spans="1:16" x14ac:dyDescent="0.3">
      <c r="A186" t="str">
        <f>CONCATENATE('Event Structure'!$H$11," NM",ROW($B186)-ROW($B$6)+1)</f>
        <v xml:space="preserve"> NM181</v>
      </c>
      <c r="B186" s="1"/>
      <c r="C186" s="1"/>
      <c r="D186" s="16"/>
      <c r="E186" s="12"/>
      <c r="F186" s="8"/>
      <c r="G186" s="8"/>
      <c r="H186" s="8"/>
      <c r="J186" s="3">
        <f>IFERROR(VLOOKUP($F186,'Event Structure'!$B$15:$G$29,6,FALSE),0)-IFERROR(VLOOKUP($G186,'Event Structure'!$B$33:$G$38,6,FALSE),0)+IFERROR(VLOOKUP($H186,'Event Structure'!$B$42:$G$46,6,FALSE),0)</f>
        <v>0</v>
      </c>
      <c r="K186" s="7"/>
      <c r="L186" s="3">
        <f t="shared" si="4"/>
        <v>0</v>
      </c>
      <c r="N186" s="3">
        <f>IFERROR(VLOOKUP($F186,'Event Structure'!$B$15:$G$29,4,FALSE)/1.1,0)</f>
        <v>0</v>
      </c>
      <c r="O186" s="3">
        <f>IFERROR(VLOOKUP($F186,'Event Structure'!$B$15:$G$29,5,FALSE),0)</f>
        <v>0</v>
      </c>
      <c r="P186" s="3">
        <f t="shared" si="5"/>
        <v>0</v>
      </c>
    </row>
    <row r="187" spans="1:16" x14ac:dyDescent="0.3">
      <c r="A187" t="str">
        <f>CONCATENATE('Event Structure'!$H$11," NM",ROW($B187)-ROW($B$6)+1)</f>
        <v xml:space="preserve"> NM182</v>
      </c>
      <c r="B187" s="1"/>
      <c r="C187" s="1"/>
      <c r="D187" s="16"/>
      <c r="E187" s="12"/>
      <c r="F187" s="8"/>
      <c r="G187" s="8"/>
      <c r="H187" s="8"/>
      <c r="J187" s="3">
        <f>IFERROR(VLOOKUP($F187,'Event Structure'!$B$15:$G$29,6,FALSE),0)-IFERROR(VLOOKUP($G187,'Event Structure'!$B$33:$G$38,6,FALSE),0)+IFERROR(VLOOKUP($H187,'Event Structure'!$B$42:$G$46,6,FALSE),0)</f>
        <v>0</v>
      </c>
      <c r="K187" s="7"/>
      <c r="L187" s="3">
        <f t="shared" si="4"/>
        <v>0</v>
      </c>
      <c r="N187" s="3">
        <f>IFERROR(VLOOKUP($F187,'Event Structure'!$B$15:$G$29,4,FALSE)/1.1,0)</f>
        <v>0</v>
      </c>
      <c r="O187" s="3">
        <f>IFERROR(VLOOKUP($F187,'Event Structure'!$B$15:$G$29,5,FALSE),0)</f>
        <v>0</v>
      </c>
      <c r="P187" s="3">
        <f t="shared" si="5"/>
        <v>0</v>
      </c>
    </row>
    <row r="188" spans="1:16" x14ac:dyDescent="0.3">
      <c r="A188" t="str">
        <f>CONCATENATE('Event Structure'!$H$11," NM",ROW($B188)-ROW($B$6)+1)</f>
        <v xml:space="preserve"> NM183</v>
      </c>
      <c r="B188" s="1"/>
      <c r="C188" s="1"/>
      <c r="D188" s="16"/>
      <c r="E188" s="12"/>
      <c r="F188" s="8"/>
      <c r="G188" s="8"/>
      <c r="H188" s="8"/>
      <c r="J188" s="3">
        <f>IFERROR(VLOOKUP($F188,'Event Structure'!$B$15:$G$29,6,FALSE),0)-IFERROR(VLOOKUP($G188,'Event Structure'!$B$33:$G$38,6,FALSE),0)+IFERROR(VLOOKUP($H188,'Event Structure'!$B$42:$G$46,6,FALSE),0)</f>
        <v>0</v>
      </c>
      <c r="K188" s="7"/>
      <c r="L188" s="3">
        <f t="shared" si="4"/>
        <v>0</v>
      </c>
      <c r="N188" s="3">
        <f>IFERROR(VLOOKUP($F188,'Event Structure'!$B$15:$G$29,4,FALSE)/1.1,0)</f>
        <v>0</v>
      </c>
      <c r="O188" s="3">
        <f>IFERROR(VLOOKUP($F188,'Event Structure'!$B$15:$G$29,5,FALSE),0)</f>
        <v>0</v>
      </c>
      <c r="P188" s="3">
        <f t="shared" si="5"/>
        <v>0</v>
      </c>
    </row>
    <row r="189" spans="1:16" x14ac:dyDescent="0.3">
      <c r="A189" t="str">
        <f>CONCATENATE('Event Structure'!$H$11," NM",ROW($B189)-ROW($B$6)+1)</f>
        <v xml:space="preserve"> NM184</v>
      </c>
      <c r="B189" s="1"/>
      <c r="C189" s="1"/>
      <c r="D189" s="16"/>
      <c r="E189" s="12"/>
      <c r="F189" s="8"/>
      <c r="G189" s="8"/>
      <c r="H189" s="8"/>
      <c r="J189" s="3">
        <f>IFERROR(VLOOKUP($F189,'Event Structure'!$B$15:$G$29,6,FALSE),0)-IFERROR(VLOOKUP($G189,'Event Structure'!$B$33:$G$38,6,FALSE),0)+IFERROR(VLOOKUP($H189,'Event Structure'!$B$42:$G$46,6,FALSE),0)</f>
        <v>0</v>
      </c>
      <c r="K189" s="7"/>
      <c r="L189" s="3">
        <f t="shared" si="4"/>
        <v>0</v>
      </c>
      <c r="N189" s="3">
        <f>IFERROR(VLOOKUP($F189,'Event Structure'!$B$15:$G$29,4,FALSE)/1.1,0)</f>
        <v>0</v>
      </c>
      <c r="O189" s="3">
        <f>IFERROR(VLOOKUP($F189,'Event Structure'!$B$15:$G$29,5,FALSE),0)</f>
        <v>0</v>
      </c>
      <c r="P189" s="3">
        <f t="shared" si="5"/>
        <v>0</v>
      </c>
    </row>
    <row r="190" spans="1:16" x14ac:dyDescent="0.3">
      <c r="A190" t="str">
        <f>CONCATENATE('Event Structure'!$H$11," NM",ROW($B190)-ROW($B$6)+1)</f>
        <v xml:space="preserve"> NM185</v>
      </c>
      <c r="B190" s="1"/>
      <c r="C190" s="1"/>
      <c r="D190" s="16"/>
      <c r="E190" s="12"/>
      <c r="F190" s="8"/>
      <c r="G190" s="8"/>
      <c r="H190" s="8"/>
      <c r="J190" s="3">
        <f>IFERROR(VLOOKUP($F190,'Event Structure'!$B$15:$G$29,6,FALSE),0)-IFERROR(VLOOKUP($G190,'Event Structure'!$B$33:$G$38,6,FALSE),0)+IFERROR(VLOOKUP($H190,'Event Structure'!$B$42:$G$46,6,FALSE),0)</f>
        <v>0</v>
      </c>
      <c r="K190" s="7"/>
      <c r="L190" s="3">
        <f t="shared" si="4"/>
        <v>0</v>
      </c>
      <c r="N190" s="3">
        <f>IFERROR(VLOOKUP($F190,'Event Structure'!$B$15:$G$29,4,FALSE)/1.1,0)</f>
        <v>0</v>
      </c>
      <c r="O190" s="3">
        <f>IFERROR(VLOOKUP($F190,'Event Structure'!$B$15:$G$29,5,FALSE),0)</f>
        <v>0</v>
      </c>
      <c r="P190" s="3">
        <f t="shared" si="5"/>
        <v>0</v>
      </c>
    </row>
    <row r="191" spans="1:16" x14ac:dyDescent="0.3">
      <c r="A191" t="str">
        <f>CONCATENATE('Event Structure'!$H$11," NM",ROW($B191)-ROW($B$6)+1)</f>
        <v xml:space="preserve"> NM186</v>
      </c>
      <c r="B191" s="1"/>
      <c r="C191" s="1"/>
      <c r="D191" s="16"/>
      <c r="E191" s="12"/>
      <c r="F191" s="8"/>
      <c r="G191" s="8"/>
      <c r="H191" s="8"/>
      <c r="J191" s="3">
        <f>IFERROR(VLOOKUP($F191,'Event Structure'!$B$15:$G$29,6,FALSE),0)-IFERROR(VLOOKUP($G191,'Event Structure'!$B$33:$G$38,6,FALSE),0)+IFERROR(VLOOKUP($H191,'Event Structure'!$B$42:$G$46,6,FALSE),0)</f>
        <v>0</v>
      </c>
      <c r="K191" s="7"/>
      <c r="L191" s="3">
        <f t="shared" si="4"/>
        <v>0</v>
      </c>
      <c r="N191" s="3">
        <f>IFERROR(VLOOKUP($F191,'Event Structure'!$B$15:$G$29,4,FALSE)/1.1,0)</f>
        <v>0</v>
      </c>
      <c r="O191" s="3">
        <f>IFERROR(VLOOKUP($F191,'Event Structure'!$B$15:$G$29,5,FALSE),0)</f>
        <v>0</v>
      </c>
      <c r="P191" s="3">
        <f t="shared" si="5"/>
        <v>0</v>
      </c>
    </row>
    <row r="192" spans="1:16" x14ac:dyDescent="0.3">
      <c r="A192" t="str">
        <f>CONCATENATE('Event Structure'!$H$11," NM",ROW($B192)-ROW($B$6)+1)</f>
        <v xml:space="preserve"> NM187</v>
      </c>
      <c r="B192" s="1"/>
      <c r="C192" s="1"/>
      <c r="D192" s="16"/>
      <c r="E192" s="12"/>
      <c r="F192" s="8"/>
      <c r="G192" s="8"/>
      <c r="H192" s="8"/>
      <c r="J192" s="3">
        <f>IFERROR(VLOOKUP($F192,'Event Structure'!$B$15:$G$29,6,FALSE),0)-IFERROR(VLOOKUP($G192,'Event Structure'!$B$33:$G$38,6,FALSE),0)+IFERROR(VLOOKUP($H192,'Event Structure'!$B$42:$G$46,6,FALSE),0)</f>
        <v>0</v>
      </c>
      <c r="K192" s="7"/>
      <c r="L192" s="3">
        <f t="shared" si="4"/>
        <v>0</v>
      </c>
      <c r="N192" s="3">
        <f>IFERROR(VLOOKUP($F192,'Event Structure'!$B$15:$G$29,4,FALSE)/1.1,0)</f>
        <v>0</v>
      </c>
      <c r="O192" s="3">
        <f>IFERROR(VLOOKUP($F192,'Event Structure'!$B$15:$G$29,5,FALSE),0)</f>
        <v>0</v>
      </c>
      <c r="P192" s="3">
        <f t="shared" si="5"/>
        <v>0</v>
      </c>
    </row>
    <row r="193" spans="1:16" x14ac:dyDescent="0.3">
      <c r="A193" t="str">
        <f>CONCATENATE('Event Structure'!$H$11," NM",ROW($B193)-ROW($B$6)+1)</f>
        <v xml:space="preserve"> NM188</v>
      </c>
      <c r="B193" s="1"/>
      <c r="C193" s="1"/>
      <c r="D193" s="16"/>
      <c r="E193" s="12"/>
      <c r="F193" s="8"/>
      <c r="G193" s="8"/>
      <c r="H193" s="8"/>
      <c r="J193" s="3">
        <f>IFERROR(VLOOKUP($F193,'Event Structure'!$B$15:$G$29,6,FALSE),0)-IFERROR(VLOOKUP($G193,'Event Structure'!$B$33:$G$38,6,FALSE),0)+IFERROR(VLOOKUP($H193,'Event Structure'!$B$42:$G$46,6,FALSE),0)</f>
        <v>0</v>
      </c>
      <c r="K193" s="7"/>
      <c r="L193" s="3">
        <f t="shared" si="4"/>
        <v>0</v>
      </c>
      <c r="N193" s="3">
        <f>IFERROR(VLOOKUP($F193,'Event Structure'!$B$15:$G$29,4,FALSE)/1.1,0)</f>
        <v>0</v>
      </c>
      <c r="O193" s="3">
        <f>IFERROR(VLOOKUP($F193,'Event Structure'!$B$15:$G$29,5,FALSE),0)</f>
        <v>0</v>
      </c>
      <c r="P193" s="3">
        <f t="shared" si="5"/>
        <v>0</v>
      </c>
    </row>
    <row r="194" spans="1:16" x14ac:dyDescent="0.3">
      <c r="A194" t="str">
        <f>CONCATENATE('Event Structure'!$H$11," NM",ROW($B194)-ROW($B$6)+1)</f>
        <v xml:space="preserve"> NM189</v>
      </c>
      <c r="B194" s="1"/>
      <c r="C194" s="1"/>
      <c r="D194" s="16"/>
      <c r="E194" s="12"/>
      <c r="F194" s="8"/>
      <c r="G194" s="8"/>
      <c r="H194" s="8"/>
      <c r="J194" s="3">
        <f>IFERROR(VLOOKUP($F194,'Event Structure'!$B$15:$G$29,6,FALSE),0)-IFERROR(VLOOKUP($G194,'Event Structure'!$B$33:$G$38,6,FALSE),0)+IFERROR(VLOOKUP($H194,'Event Structure'!$B$42:$G$46,6,FALSE),0)</f>
        <v>0</v>
      </c>
      <c r="K194" s="7"/>
      <c r="L194" s="3">
        <f t="shared" si="4"/>
        <v>0</v>
      </c>
      <c r="N194" s="3">
        <f>IFERROR(VLOOKUP($F194,'Event Structure'!$B$15:$G$29,4,FALSE)/1.1,0)</f>
        <v>0</v>
      </c>
      <c r="O194" s="3">
        <f>IFERROR(VLOOKUP($F194,'Event Structure'!$B$15:$G$29,5,FALSE),0)</f>
        <v>0</v>
      </c>
      <c r="P194" s="3">
        <f t="shared" si="5"/>
        <v>0</v>
      </c>
    </row>
    <row r="195" spans="1:16" x14ac:dyDescent="0.3">
      <c r="A195" t="str">
        <f>CONCATENATE('Event Structure'!$H$11," NM",ROW($B195)-ROW($B$6)+1)</f>
        <v xml:space="preserve"> NM190</v>
      </c>
      <c r="B195" s="1"/>
      <c r="C195" s="1"/>
      <c r="D195" s="16"/>
      <c r="E195" s="12"/>
      <c r="F195" s="8"/>
      <c r="G195" s="8"/>
      <c r="H195" s="8"/>
      <c r="J195" s="3">
        <f>IFERROR(VLOOKUP($F195,'Event Structure'!$B$15:$G$29,6,FALSE),0)-IFERROR(VLOOKUP($G195,'Event Structure'!$B$33:$G$38,6,FALSE),0)+IFERROR(VLOOKUP($H195,'Event Structure'!$B$42:$G$46,6,FALSE),0)</f>
        <v>0</v>
      </c>
      <c r="K195" s="7"/>
      <c r="L195" s="3">
        <f t="shared" si="4"/>
        <v>0</v>
      </c>
      <c r="N195" s="3">
        <f>IFERROR(VLOOKUP($F195,'Event Structure'!$B$15:$G$29,4,FALSE)/1.1,0)</f>
        <v>0</v>
      </c>
      <c r="O195" s="3">
        <f>IFERROR(VLOOKUP($F195,'Event Structure'!$B$15:$G$29,5,FALSE),0)</f>
        <v>0</v>
      </c>
      <c r="P195" s="3">
        <f t="shared" si="5"/>
        <v>0</v>
      </c>
    </row>
    <row r="196" spans="1:16" x14ac:dyDescent="0.3">
      <c r="A196" t="str">
        <f>CONCATENATE('Event Structure'!$H$11," NM",ROW($B196)-ROW($B$6)+1)</f>
        <v xml:space="preserve"> NM191</v>
      </c>
      <c r="B196" s="1"/>
      <c r="C196" s="1"/>
      <c r="D196" s="16"/>
      <c r="E196" s="12"/>
      <c r="F196" s="8"/>
      <c r="G196" s="8"/>
      <c r="H196" s="8"/>
      <c r="J196" s="3">
        <f>IFERROR(VLOOKUP($F196,'Event Structure'!$B$15:$G$29,6,FALSE),0)-IFERROR(VLOOKUP($G196,'Event Structure'!$B$33:$G$38,6,FALSE),0)+IFERROR(VLOOKUP($H196,'Event Structure'!$B$42:$G$46,6,FALSE),0)</f>
        <v>0</v>
      </c>
      <c r="K196" s="7"/>
      <c r="L196" s="3">
        <f t="shared" si="4"/>
        <v>0</v>
      </c>
      <c r="N196" s="3">
        <f>IFERROR(VLOOKUP($F196,'Event Structure'!$B$15:$G$29,4,FALSE)/1.1,0)</f>
        <v>0</v>
      </c>
      <c r="O196" s="3">
        <f>IFERROR(VLOOKUP($F196,'Event Structure'!$B$15:$G$29,5,FALSE),0)</f>
        <v>0</v>
      </c>
      <c r="P196" s="3">
        <f t="shared" si="5"/>
        <v>0</v>
      </c>
    </row>
    <row r="197" spans="1:16" x14ac:dyDescent="0.3">
      <c r="A197" t="str">
        <f>CONCATENATE('Event Structure'!$H$11," NM",ROW($B197)-ROW($B$6)+1)</f>
        <v xml:space="preserve"> NM192</v>
      </c>
      <c r="B197" s="1"/>
      <c r="C197" s="1"/>
      <c r="D197" s="16"/>
      <c r="E197" s="12"/>
      <c r="F197" s="8"/>
      <c r="G197" s="8"/>
      <c r="H197" s="8"/>
      <c r="J197" s="3">
        <f>IFERROR(VLOOKUP($F197,'Event Structure'!$B$15:$G$29,6,FALSE),0)-IFERROR(VLOOKUP($G197,'Event Structure'!$B$33:$G$38,6,FALSE),0)+IFERROR(VLOOKUP($H197,'Event Structure'!$B$42:$G$46,6,FALSE),0)</f>
        <v>0</v>
      </c>
      <c r="K197" s="7"/>
      <c r="L197" s="3">
        <f t="shared" si="4"/>
        <v>0</v>
      </c>
      <c r="N197" s="3">
        <f>IFERROR(VLOOKUP($F197,'Event Structure'!$B$15:$G$29,4,FALSE)/1.1,0)</f>
        <v>0</v>
      </c>
      <c r="O197" s="3">
        <f>IFERROR(VLOOKUP($F197,'Event Structure'!$B$15:$G$29,5,FALSE),0)</f>
        <v>0</v>
      </c>
      <c r="P197" s="3">
        <f t="shared" si="5"/>
        <v>0</v>
      </c>
    </row>
    <row r="198" spans="1:16" x14ac:dyDescent="0.3">
      <c r="A198" t="str">
        <f>CONCATENATE('Event Structure'!$H$11," NM",ROW($B198)-ROW($B$6)+1)</f>
        <v xml:space="preserve"> NM193</v>
      </c>
      <c r="B198" s="1"/>
      <c r="C198" s="1"/>
      <c r="D198" s="16"/>
      <c r="E198" s="12"/>
      <c r="F198" s="8"/>
      <c r="G198" s="8"/>
      <c r="H198" s="8"/>
      <c r="J198" s="3">
        <f>IFERROR(VLOOKUP($F198,'Event Structure'!$B$15:$G$29,6,FALSE),0)-IFERROR(VLOOKUP($G198,'Event Structure'!$B$33:$G$38,6,FALSE),0)+IFERROR(VLOOKUP($H198,'Event Structure'!$B$42:$G$46,6,FALSE),0)</f>
        <v>0</v>
      </c>
      <c r="K198" s="7"/>
      <c r="L198" s="3">
        <f t="shared" ref="L198:L205" si="6">J198-K198</f>
        <v>0</v>
      </c>
      <c r="N198" s="3">
        <f>IFERROR(VLOOKUP($F198,'Event Structure'!$B$15:$G$29,4,FALSE)/1.1,0)</f>
        <v>0</v>
      </c>
      <c r="O198" s="3">
        <f>IFERROR(VLOOKUP($F198,'Event Structure'!$B$15:$G$29,5,FALSE),0)</f>
        <v>0</v>
      </c>
      <c r="P198" s="3">
        <f t="shared" ref="P198:P205" si="7">($K198-$O198)/11</f>
        <v>0</v>
      </c>
    </row>
    <row r="199" spans="1:16" x14ac:dyDescent="0.3">
      <c r="A199" t="str">
        <f>CONCATENATE('Event Structure'!$H$11," NM",ROW($B199)-ROW($B$6)+1)</f>
        <v xml:space="preserve"> NM194</v>
      </c>
      <c r="B199" s="1"/>
      <c r="C199" s="1"/>
      <c r="D199" s="16"/>
      <c r="E199" s="12"/>
      <c r="F199" s="8"/>
      <c r="G199" s="8"/>
      <c r="H199" s="8"/>
      <c r="J199" s="3">
        <f>IFERROR(VLOOKUP($F199,'Event Structure'!$B$15:$G$29,6,FALSE),0)-IFERROR(VLOOKUP($G199,'Event Structure'!$B$33:$G$38,6,FALSE),0)+IFERROR(VLOOKUP($H199,'Event Structure'!$B$42:$G$46,6,FALSE),0)</f>
        <v>0</v>
      </c>
      <c r="K199" s="7"/>
      <c r="L199" s="3">
        <f t="shared" si="6"/>
        <v>0</v>
      </c>
      <c r="N199" s="3">
        <f>IFERROR(VLOOKUP($F199,'Event Structure'!$B$15:$G$29,4,FALSE)/1.1,0)</f>
        <v>0</v>
      </c>
      <c r="O199" s="3">
        <f>IFERROR(VLOOKUP($F199,'Event Structure'!$B$15:$G$29,5,FALSE),0)</f>
        <v>0</v>
      </c>
      <c r="P199" s="3">
        <f t="shared" si="7"/>
        <v>0</v>
      </c>
    </row>
    <row r="200" spans="1:16" x14ac:dyDescent="0.3">
      <c r="A200" t="str">
        <f>CONCATENATE('Event Structure'!$H$11," NM",ROW($B200)-ROW($B$6)+1)</f>
        <v xml:space="preserve"> NM195</v>
      </c>
      <c r="B200" s="1"/>
      <c r="C200" s="1"/>
      <c r="D200" s="16"/>
      <c r="E200" s="12"/>
      <c r="F200" s="8"/>
      <c r="G200" s="8"/>
      <c r="H200" s="8"/>
      <c r="J200" s="3">
        <f>IFERROR(VLOOKUP($F200,'Event Structure'!$B$15:$G$29,6,FALSE),0)-IFERROR(VLOOKUP($G200,'Event Structure'!$B$33:$G$38,6,FALSE),0)+IFERROR(VLOOKUP($H200,'Event Structure'!$B$42:$G$46,6,FALSE),0)</f>
        <v>0</v>
      </c>
      <c r="K200" s="7"/>
      <c r="L200" s="3">
        <f t="shared" si="6"/>
        <v>0</v>
      </c>
      <c r="N200" s="3">
        <f>IFERROR(VLOOKUP($F200,'Event Structure'!$B$15:$G$29,4,FALSE)/1.1,0)</f>
        <v>0</v>
      </c>
      <c r="O200" s="3">
        <f>IFERROR(VLOOKUP($F200,'Event Structure'!$B$15:$G$29,5,FALSE),0)</f>
        <v>0</v>
      </c>
      <c r="P200" s="3">
        <f t="shared" si="7"/>
        <v>0</v>
      </c>
    </row>
    <row r="201" spans="1:16" x14ac:dyDescent="0.3">
      <c r="A201" t="str">
        <f>CONCATENATE('Event Structure'!$H$11," NM",ROW($B201)-ROW($B$6)+1)</f>
        <v xml:space="preserve"> NM196</v>
      </c>
      <c r="B201" s="1"/>
      <c r="C201" s="1"/>
      <c r="D201" s="16"/>
      <c r="E201" s="12"/>
      <c r="F201" s="8"/>
      <c r="G201" s="8"/>
      <c r="H201" s="8"/>
      <c r="J201" s="3">
        <f>IFERROR(VLOOKUP($F201,'Event Structure'!$B$15:$G$29,6,FALSE),0)-IFERROR(VLOOKUP($G201,'Event Structure'!$B$33:$G$38,6,FALSE),0)+IFERROR(VLOOKUP($H201,'Event Structure'!$B$42:$G$46,6,FALSE),0)</f>
        <v>0</v>
      </c>
      <c r="K201" s="7"/>
      <c r="L201" s="3">
        <f t="shared" si="6"/>
        <v>0</v>
      </c>
      <c r="N201" s="3">
        <f>IFERROR(VLOOKUP($F201,'Event Structure'!$B$15:$G$29,4,FALSE)/1.1,0)</f>
        <v>0</v>
      </c>
      <c r="O201" s="3">
        <f>IFERROR(VLOOKUP($F201,'Event Structure'!$B$15:$G$29,5,FALSE),0)</f>
        <v>0</v>
      </c>
      <c r="P201" s="3">
        <f t="shared" si="7"/>
        <v>0</v>
      </c>
    </row>
    <row r="202" spans="1:16" x14ac:dyDescent="0.3">
      <c r="A202" t="str">
        <f>CONCATENATE('Event Structure'!$H$11," NM",ROW($B202)-ROW($B$6)+1)</f>
        <v xml:space="preserve"> NM197</v>
      </c>
      <c r="B202" s="1"/>
      <c r="C202" s="1"/>
      <c r="D202" s="16"/>
      <c r="E202" s="12"/>
      <c r="F202" s="8"/>
      <c r="G202" s="8"/>
      <c r="H202" s="8"/>
      <c r="J202" s="3">
        <f>IFERROR(VLOOKUP($F202,'Event Structure'!$B$15:$G$29,6,FALSE),0)-IFERROR(VLOOKUP($G202,'Event Structure'!$B$33:$G$38,6,FALSE),0)+IFERROR(VLOOKUP($H202,'Event Structure'!$B$42:$G$46,6,FALSE),0)</f>
        <v>0</v>
      </c>
      <c r="K202" s="7"/>
      <c r="L202" s="3">
        <f t="shared" si="6"/>
        <v>0</v>
      </c>
      <c r="N202" s="3">
        <f>IFERROR(VLOOKUP($F202,'Event Structure'!$B$15:$G$29,4,FALSE)/1.1,0)</f>
        <v>0</v>
      </c>
      <c r="O202" s="3">
        <f>IFERROR(VLOOKUP($F202,'Event Structure'!$B$15:$G$29,5,FALSE),0)</f>
        <v>0</v>
      </c>
      <c r="P202" s="3">
        <f t="shared" si="7"/>
        <v>0</v>
      </c>
    </row>
    <row r="203" spans="1:16" x14ac:dyDescent="0.3">
      <c r="A203" t="str">
        <f>CONCATENATE('Event Structure'!$H$11," NM",ROW($B203)-ROW($B$6)+1)</f>
        <v xml:space="preserve"> NM198</v>
      </c>
      <c r="B203" s="1"/>
      <c r="C203" s="1"/>
      <c r="D203" s="16"/>
      <c r="E203" s="12"/>
      <c r="F203" s="8"/>
      <c r="G203" s="8"/>
      <c r="H203" s="8"/>
      <c r="J203" s="3">
        <f>IFERROR(VLOOKUP($F203,'Event Structure'!$B$15:$G$29,6,FALSE),0)-IFERROR(VLOOKUP($G203,'Event Structure'!$B$33:$G$38,6,FALSE),0)+IFERROR(VLOOKUP($H203,'Event Structure'!$B$42:$G$46,6,FALSE),0)</f>
        <v>0</v>
      </c>
      <c r="K203" s="7"/>
      <c r="L203" s="3">
        <f t="shared" si="6"/>
        <v>0</v>
      </c>
      <c r="N203" s="3">
        <f>IFERROR(VLOOKUP($F203,'Event Structure'!$B$15:$G$29,4,FALSE)/1.1,0)</f>
        <v>0</v>
      </c>
      <c r="O203" s="3">
        <f>IFERROR(VLOOKUP($F203,'Event Structure'!$B$15:$G$29,5,FALSE),0)</f>
        <v>0</v>
      </c>
      <c r="P203" s="3">
        <f t="shared" si="7"/>
        <v>0</v>
      </c>
    </row>
    <row r="204" spans="1:16" x14ac:dyDescent="0.3">
      <c r="A204" t="str">
        <f>CONCATENATE('Event Structure'!$H$11," NM",ROW($B204)-ROW($B$6)+1)</f>
        <v xml:space="preserve"> NM199</v>
      </c>
      <c r="B204" s="1"/>
      <c r="C204" s="1"/>
      <c r="D204" s="16"/>
      <c r="E204" s="12"/>
      <c r="F204" s="8"/>
      <c r="G204" s="8"/>
      <c r="H204" s="8"/>
      <c r="J204" s="3">
        <f>IFERROR(VLOOKUP($F204,'Event Structure'!$B$15:$G$29,6,FALSE),0)-IFERROR(VLOOKUP($G204,'Event Structure'!$B$33:$G$38,6,FALSE),0)+IFERROR(VLOOKUP($H204,'Event Structure'!$B$42:$G$46,6,FALSE),0)</f>
        <v>0</v>
      </c>
      <c r="K204" s="7"/>
      <c r="L204" s="3">
        <f t="shared" si="6"/>
        <v>0</v>
      </c>
      <c r="N204" s="3">
        <f>IFERROR(VLOOKUP($F204,'Event Structure'!$B$15:$G$29,4,FALSE)/1.1,0)</f>
        <v>0</v>
      </c>
      <c r="O204" s="3">
        <f>IFERROR(VLOOKUP($F204,'Event Structure'!$B$15:$G$29,5,FALSE),0)</f>
        <v>0</v>
      </c>
      <c r="P204" s="3">
        <f t="shared" si="7"/>
        <v>0</v>
      </c>
    </row>
    <row r="205" spans="1:16" x14ac:dyDescent="0.3">
      <c r="A205" t="str">
        <f>CONCATENATE('Event Structure'!$H$11," NM",ROW($B205)-ROW($B$6)+1)</f>
        <v xml:space="preserve"> NM200</v>
      </c>
      <c r="B205" s="1"/>
      <c r="C205" s="1"/>
      <c r="D205" s="16"/>
      <c r="E205" s="12"/>
      <c r="F205" s="8"/>
      <c r="G205" s="8"/>
      <c r="H205" s="8"/>
      <c r="J205" s="3">
        <f>IFERROR(VLOOKUP($F205,'Event Structure'!$B$15:$G$29,6,FALSE),0)-IFERROR(VLOOKUP($G205,'Event Structure'!$B$33:$G$38,6,FALSE),0)+IFERROR(VLOOKUP($H205,'Event Structure'!$B$42:$G$46,6,FALSE),0)</f>
        <v>0</v>
      </c>
      <c r="K205" s="7"/>
      <c r="L205" s="3">
        <f t="shared" si="6"/>
        <v>0</v>
      </c>
      <c r="N205" s="3">
        <f>IFERROR(VLOOKUP($F205,'Event Structure'!$B$15:$G$29,4,FALSE)/1.1,0)</f>
        <v>0</v>
      </c>
      <c r="O205" s="3">
        <f>IFERROR(VLOOKUP($F205,'Event Structure'!$B$15:$G$29,5,FALSE),0)</f>
        <v>0</v>
      </c>
      <c r="P205" s="3">
        <f t="shared" si="7"/>
        <v>0</v>
      </c>
    </row>
  </sheetData>
  <mergeCells count="16">
    <mergeCell ref="E4:E5"/>
    <mergeCell ref="N4:N5"/>
    <mergeCell ref="O4:O5"/>
    <mergeCell ref="P4:P5"/>
    <mergeCell ref="A4:A5"/>
    <mergeCell ref="B3:H3"/>
    <mergeCell ref="J3:L3"/>
    <mergeCell ref="B4:B5"/>
    <mergeCell ref="C4:C5"/>
    <mergeCell ref="D4:D5"/>
    <mergeCell ref="F4:F5"/>
    <mergeCell ref="G4:G5"/>
    <mergeCell ref="H4:H5"/>
    <mergeCell ref="J4:J5"/>
    <mergeCell ref="K4:K5"/>
    <mergeCell ref="L4:L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0000000}">
          <x14:formula1>
            <xm:f>'Event Structure'!$B$42:$B$46</xm:f>
          </x14:formula1>
          <xm:sqref>H6:H205</xm:sqref>
        </x14:dataValidation>
        <x14:dataValidation type="list" allowBlank="1" showInputMessage="1" showErrorMessage="1" xr:uid="{00000000-0002-0000-0400-000001000000}">
          <x14:formula1>
            <xm:f>'Event Structure'!$B$33:$B$38</xm:f>
          </x14:formula1>
          <xm:sqref>G6:G205</xm:sqref>
        </x14:dataValidation>
        <x14:dataValidation type="list" allowBlank="1" showInputMessage="1" showErrorMessage="1" xr:uid="{00000000-0002-0000-0400-000002000000}">
          <x14:formula1>
            <xm:f>'Event Structure'!$B$15:$B$29</xm:f>
          </x14:formula1>
          <xm:sqref>F6:F205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ECFF"/>
  </sheetPr>
  <dimension ref="B2:J24"/>
  <sheetViews>
    <sheetView workbookViewId="0">
      <selection activeCell="C10" sqref="C10:I23"/>
    </sheetView>
  </sheetViews>
  <sheetFormatPr defaultRowHeight="14.4" x14ac:dyDescent="0.3"/>
  <cols>
    <col min="2" max="2" width="1.44140625" customWidth="1"/>
    <col min="3" max="3" width="25" customWidth="1"/>
    <col min="4" max="4" width="1.44140625" customWidth="1"/>
    <col min="5" max="5" width="10.6640625" bestFit="1" customWidth="1"/>
    <col min="7" max="7" width="9.6640625" bestFit="1" customWidth="1"/>
    <col min="10" max="10" width="1.44140625" customWidth="1"/>
    <col min="11" max="11" width="9.6640625" bestFit="1" customWidth="1"/>
  </cols>
  <sheetData>
    <row r="2" spans="2:10" x14ac:dyDescent="0.3">
      <c r="C2" s="10" t="s">
        <v>143</v>
      </c>
    </row>
    <row r="4" spans="2:10" ht="7.5" customHeight="1" x14ac:dyDescent="0.3">
      <c r="B4" s="27"/>
      <c r="C4" s="28"/>
      <c r="D4" s="28"/>
      <c r="E4" s="28"/>
      <c r="F4" s="28"/>
      <c r="G4" s="28"/>
      <c r="H4" s="28"/>
      <c r="I4" s="28"/>
      <c r="J4" s="29"/>
    </row>
    <row r="5" spans="2:10" x14ac:dyDescent="0.3">
      <c r="B5" s="30"/>
      <c r="C5" s="17" t="s">
        <v>35</v>
      </c>
      <c r="E5" s="138">
        <f>'Event Structure'!D2</f>
        <v>0</v>
      </c>
      <c r="F5" s="138"/>
      <c r="G5" s="138"/>
      <c r="H5" s="138"/>
      <c r="I5" s="138"/>
      <c r="J5" s="31"/>
    </row>
    <row r="6" spans="2:10" x14ac:dyDescent="0.3">
      <c r="B6" s="30"/>
      <c r="C6" t="s">
        <v>36</v>
      </c>
      <c r="E6" s="139">
        <f>'Event Structure'!D3</f>
        <v>0</v>
      </c>
      <c r="F6" s="139"/>
      <c r="G6" s="2" t="s">
        <v>37</v>
      </c>
      <c r="H6" s="139">
        <f>'Event Structure'!H3</f>
        <v>0</v>
      </c>
      <c r="I6" s="139"/>
      <c r="J6" s="31"/>
    </row>
    <row r="7" spans="2:10" x14ac:dyDescent="0.3">
      <c r="B7" s="30"/>
      <c r="C7" t="s">
        <v>38</v>
      </c>
      <c r="E7" s="138">
        <f>'Event Structure'!D4</f>
        <v>0</v>
      </c>
      <c r="F7" s="138"/>
      <c r="G7" s="138"/>
      <c r="H7" s="138"/>
      <c r="I7" s="138"/>
      <c r="J7" s="31"/>
    </row>
    <row r="8" spans="2:10" x14ac:dyDescent="0.3">
      <c r="B8" s="30"/>
      <c r="C8" t="s">
        <v>39</v>
      </c>
      <c r="E8" s="138">
        <f>'Event Structure'!D5</f>
        <v>0</v>
      </c>
      <c r="F8" s="138"/>
      <c r="G8" s="138"/>
      <c r="H8" s="138"/>
      <c r="I8" s="138"/>
      <c r="J8" s="31"/>
    </row>
    <row r="9" spans="2:10" x14ac:dyDescent="0.3">
      <c r="B9" s="30"/>
      <c r="J9" s="31"/>
    </row>
    <row r="10" spans="2:10" x14ac:dyDescent="0.3">
      <c r="B10" s="30"/>
      <c r="C10" t="s">
        <v>40</v>
      </c>
      <c r="E10" s="138">
        <f>'Event Structure'!D6</f>
        <v>0</v>
      </c>
      <c r="F10" s="138"/>
      <c r="G10" s="138"/>
      <c r="H10" s="138"/>
      <c r="I10" s="138"/>
      <c r="J10" s="31"/>
    </row>
    <row r="11" spans="2:10" x14ac:dyDescent="0.3">
      <c r="B11" s="30"/>
      <c r="C11" t="s">
        <v>41</v>
      </c>
      <c r="E11" s="138">
        <f>'Event Structure'!D7</f>
        <v>0</v>
      </c>
      <c r="F11" s="138"/>
      <c r="G11" s="138"/>
      <c r="H11" s="138"/>
      <c r="I11" s="138"/>
      <c r="J11" s="31"/>
    </row>
    <row r="12" spans="2:10" x14ac:dyDescent="0.3">
      <c r="B12" s="30"/>
      <c r="C12" t="s">
        <v>42</v>
      </c>
      <c r="E12" s="138">
        <f>'Event Structure'!D8</f>
        <v>0</v>
      </c>
      <c r="F12" s="138"/>
      <c r="G12" s="138"/>
      <c r="H12" s="138"/>
      <c r="I12" s="138"/>
      <c r="J12" s="31"/>
    </row>
    <row r="13" spans="2:10" x14ac:dyDescent="0.3">
      <c r="B13" s="30"/>
      <c r="C13" t="s">
        <v>43</v>
      </c>
      <c r="E13" s="138">
        <f>'Event Structure'!D9</f>
        <v>0</v>
      </c>
      <c r="F13" s="138"/>
      <c r="G13" s="138"/>
      <c r="H13" s="138"/>
      <c r="I13" s="138"/>
      <c r="J13" s="31"/>
    </row>
    <row r="14" spans="2:10" x14ac:dyDescent="0.3">
      <c r="B14" s="30"/>
      <c r="J14" s="31"/>
    </row>
    <row r="15" spans="2:10" x14ac:dyDescent="0.3">
      <c r="B15" s="30"/>
      <c r="C15" t="s">
        <v>144</v>
      </c>
      <c r="E15" s="3">
        <f>SUM('Member Bookings'!J:J,'NM Bookings'!K:K)</f>
        <v>0</v>
      </c>
      <c r="J15" s="31"/>
    </row>
    <row r="16" spans="2:10" x14ac:dyDescent="0.3">
      <c r="B16" s="30"/>
      <c r="C16" t="s">
        <v>145</v>
      </c>
      <c r="E16" s="3">
        <f>'Receipt Entry'!$K$10</f>
        <v>0</v>
      </c>
      <c r="J16" s="31"/>
    </row>
    <row r="17" spans="2:10" x14ac:dyDescent="0.3">
      <c r="B17" s="30"/>
      <c r="C17" s="4" t="s">
        <v>146</v>
      </c>
      <c r="E17" s="32">
        <f>E15-E16</f>
        <v>0</v>
      </c>
      <c r="J17" s="31"/>
    </row>
    <row r="18" spans="2:10" x14ac:dyDescent="0.3">
      <c r="B18" s="30"/>
      <c r="C18" t="s">
        <v>147</v>
      </c>
      <c r="E18" s="24">
        <f>'Receipt Entry'!$K$11-SUM('Member Bookings'!O:O,'NM Bookings'!P:P)</f>
        <v>0</v>
      </c>
      <c r="J18" s="31"/>
    </row>
    <row r="19" spans="2:10" x14ac:dyDescent="0.3">
      <c r="B19" s="30"/>
      <c r="C19" t="s">
        <v>148</v>
      </c>
      <c r="E19" s="24">
        <f>-SUM('Member Bookings'!N:N,'NM Bookings'!O:O)</f>
        <v>0</v>
      </c>
      <c r="J19" s="31"/>
    </row>
    <row r="20" spans="2:10" x14ac:dyDescent="0.3">
      <c r="B20" s="30"/>
      <c r="C20" t="s">
        <v>3</v>
      </c>
      <c r="E20" s="24">
        <f>-SUM('Member Bookings'!M:M,'NM Bookings'!N:N)</f>
        <v>0</v>
      </c>
      <c r="J20" s="31"/>
    </row>
    <row r="21" spans="2:10" x14ac:dyDescent="0.3">
      <c r="B21" s="30"/>
      <c r="C21" t="s">
        <v>149</v>
      </c>
      <c r="E21" s="24">
        <f>IF('Event Structure'!$D$11="Yes",IF(-SUM(E17:E20)&gt;0,0,-SUM(E17:E20)/2),0)</f>
        <v>0</v>
      </c>
      <c r="J21" s="31"/>
    </row>
    <row r="22" spans="2:10" x14ac:dyDescent="0.3">
      <c r="B22" s="30"/>
      <c r="J22" s="31"/>
    </row>
    <row r="23" spans="2:10" x14ac:dyDescent="0.3">
      <c r="B23" s="30"/>
      <c r="C23" s="4" t="s">
        <v>150</v>
      </c>
      <c r="E23" s="32">
        <f>SUM(E17:E21)</f>
        <v>0</v>
      </c>
      <c r="J23" s="31"/>
    </row>
    <row r="24" spans="2:10" ht="7.5" customHeight="1" x14ac:dyDescent="0.3">
      <c r="B24" s="33"/>
      <c r="C24" s="34"/>
      <c r="D24" s="34"/>
      <c r="E24" s="34"/>
      <c r="F24" s="34"/>
      <c r="G24" s="34"/>
      <c r="H24" s="34"/>
      <c r="I24" s="34"/>
      <c r="J24" s="35"/>
    </row>
  </sheetData>
  <mergeCells count="9">
    <mergeCell ref="E13:I13"/>
    <mergeCell ref="E5:I5"/>
    <mergeCell ref="H6:I6"/>
    <mergeCell ref="E6:F6"/>
    <mergeCell ref="E7:I7"/>
    <mergeCell ref="E8:I8"/>
    <mergeCell ref="E10:I10"/>
    <mergeCell ref="E11:I11"/>
    <mergeCell ref="E12:I1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99"/>
  </sheetPr>
  <dimension ref="B2:N47"/>
  <sheetViews>
    <sheetView workbookViewId="0">
      <pane ySplit="11" topLeftCell="A12" activePane="bottomLeft" state="frozen"/>
      <selection pane="bottomLeft" activeCell="I12" sqref="I12:I17"/>
    </sheetView>
  </sheetViews>
  <sheetFormatPr defaultRowHeight="14.4" x14ac:dyDescent="0.3"/>
  <cols>
    <col min="1" max="1" width="9.109375" customWidth="1"/>
    <col min="2" max="2" width="27.5546875" customWidth="1"/>
    <col min="3" max="3" width="20.5546875" bestFit="1" customWidth="1"/>
    <col min="4" max="4" width="19.5546875" bestFit="1" customWidth="1"/>
    <col min="5" max="6" width="15.6640625" customWidth="1"/>
    <col min="9" max="9" width="23.6640625" customWidth="1"/>
    <col min="11" max="11" width="11" customWidth="1"/>
  </cols>
  <sheetData>
    <row r="2" spans="2:14" x14ac:dyDescent="0.3">
      <c r="B2" s="10" t="s">
        <v>151</v>
      </c>
      <c r="I2" s="5" t="s">
        <v>152</v>
      </c>
    </row>
    <row r="3" spans="2:14" x14ac:dyDescent="0.3">
      <c r="B3" s="10" t="s">
        <v>153</v>
      </c>
      <c r="I3" s="130" t="s">
        <v>154</v>
      </c>
      <c r="J3" s="136" t="s">
        <v>155</v>
      </c>
      <c r="K3" s="136" t="s">
        <v>156</v>
      </c>
      <c r="L3" s="130" t="s">
        <v>157</v>
      </c>
      <c r="N3" s="10" t="s">
        <v>158</v>
      </c>
    </row>
    <row r="4" spans="2:14" x14ac:dyDescent="0.3">
      <c r="B4" s="10" t="s">
        <v>159</v>
      </c>
      <c r="I4" s="130"/>
      <c r="J4" s="136"/>
      <c r="K4" s="136"/>
      <c r="L4" s="130"/>
      <c r="N4" s="10" t="s">
        <v>160</v>
      </c>
    </row>
    <row r="5" spans="2:14" x14ac:dyDescent="0.3">
      <c r="I5" s="1" t="s">
        <v>140</v>
      </c>
      <c r="J5" s="23"/>
      <c r="K5" s="3">
        <f>SUMIF(C:C,I5,H:H)</f>
        <v>0</v>
      </c>
      <c r="L5" s="24">
        <f>K5-J5</f>
        <v>0</v>
      </c>
    </row>
    <row r="6" spans="2:14" x14ac:dyDescent="0.3">
      <c r="I6" s="1"/>
      <c r="J6" s="23"/>
      <c r="K6" s="3">
        <f>SUMIF(C:C,I6,H:H)</f>
        <v>0</v>
      </c>
      <c r="L6" s="24">
        <f t="shared" ref="L6:L7" si="0">K6-J6</f>
        <v>0</v>
      </c>
    </row>
    <row r="7" spans="2:14" x14ac:dyDescent="0.3">
      <c r="I7" s="1"/>
      <c r="J7" s="23"/>
      <c r="K7" s="3">
        <f t="shared" ref="K7:K8" si="1">SUMIF(C:C,I7,H:H)</f>
        <v>0</v>
      </c>
      <c r="L7" s="24">
        <f t="shared" si="0"/>
        <v>0</v>
      </c>
    </row>
    <row r="8" spans="2:14" x14ac:dyDescent="0.3">
      <c r="I8" s="14" t="s">
        <v>161</v>
      </c>
      <c r="J8" s="15"/>
      <c r="K8" s="3">
        <f t="shared" si="1"/>
        <v>0</v>
      </c>
      <c r="L8" s="15"/>
    </row>
    <row r="9" spans="2:14" x14ac:dyDescent="0.3">
      <c r="B9" s="5" t="s">
        <v>162</v>
      </c>
      <c r="C9" s="5"/>
    </row>
    <row r="10" spans="2:14" x14ac:dyDescent="0.3">
      <c r="B10" s="130" t="s">
        <v>163</v>
      </c>
      <c r="C10" s="130" t="s">
        <v>164</v>
      </c>
      <c r="D10" s="130" t="s">
        <v>165</v>
      </c>
      <c r="E10" s="130" t="s">
        <v>166</v>
      </c>
      <c r="F10" s="130" t="s">
        <v>167</v>
      </c>
      <c r="G10" s="140" t="s">
        <v>168</v>
      </c>
      <c r="H10" s="130" t="s">
        <v>169</v>
      </c>
      <c r="J10" s="26" t="s">
        <v>170</v>
      </c>
      <c r="K10" s="3">
        <f>SUM(H$12:H$47)</f>
        <v>0</v>
      </c>
    </row>
    <row r="11" spans="2:14" x14ac:dyDescent="0.3">
      <c r="B11" s="130"/>
      <c r="C11" s="130"/>
      <c r="D11" s="130"/>
      <c r="E11" s="130"/>
      <c r="F11" s="130"/>
      <c r="G11" s="140"/>
      <c r="H11" s="130"/>
      <c r="J11" s="26" t="s">
        <v>171</v>
      </c>
      <c r="K11" s="3">
        <f>SUM(G$12:G$47)</f>
        <v>0</v>
      </c>
    </row>
    <row r="12" spans="2:14" x14ac:dyDescent="0.3">
      <c r="B12" s="112"/>
      <c r="C12" s="8"/>
      <c r="D12" s="8"/>
      <c r="E12" s="7"/>
      <c r="F12" s="7"/>
      <c r="G12" s="3">
        <f>F12/11</f>
        <v>0</v>
      </c>
      <c r="H12" s="3">
        <f>SUM(E12:F12)</f>
        <v>0</v>
      </c>
    </row>
    <row r="13" spans="2:14" x14ac:dyDescent="0.3">
      <c r="B13" s="112"/>
      <c r="C13" s="8"/>
      <c r="D13" s="8"/>
      <c r="E13" s="7"/>
      <c r="F13" s="7"/>
      <c r="G13" s="3">
        <f t="shared" ref="G13:G47" si="2">F13/11</f>
        <v>0</v>
      </c>
      <c r="H13" s="3">
        <f t="shared" ref="H13:H41" si="3">SUM(E13:F13)</f>
        <v>0</v>
      </c>
    </row>
    <row r="14" spans="2:14" x14ac:dyDescent="0.3">
      <c r="B14" s="12"/>
      <c r="C14" s="8"/>
      <c r="D14" s="8"/>
      <c r="E14" s="7"/>
      <c r="F14" s="7"/>
      <c r="G14" s="3">
        <f t="shared" si="2"/>
        <v>0</v>
      </c>
      <c r="H14" s="3">
        <f t="shared" si="3"/>
        <v>0</v>
      </c>
    </row>
    <row r="15" spans="2:14" x14ac:dyDescent="0.3">
      <c r="B15" s="127"/>
      <c r="C15" s="8"/>
      <c r="D15" s="8"/>
      <c r="E15" s="7"/>
      <c r="F15" s="7"/>
      <c r="G15" s="3">
        <f t="shared" si="2"/>
        <v>0</v>
      </c>
      <c r="H15" s="3">
        <f t="shared" si="3"/>
        <v>0</v>
      </c>
    </row>
    <row r="16" spans="2:14" x14ac:dyDescent="0.3">
      <c r="B16" s="12"/>
      <c r="C16" s="8"/>
      <c r="D16" s="8"/>
      <c r="E16" s="7"/>
      <c r="F16" s="7"/>
      <c r="G16" s="3">
        <f t="shared" si="2"/>
        <v>0</v>
      </c>
      <c r="H16" s="3">
        <f t="shared" si="3"/>
        <v>0</v>
      </c>
    </row>
    <row r="17" spans="2:8" x14ac:dyDescent="0.3">
      <c r="B17" s="12"/>
      <c r="C17" s="8"/>
      <c r="D17" s="8"/>
      <c r="E17" s="7"/>
      <c r="F17" s="7"/>
      <c r="G17" s="3">
        <f t="shared" si="2"/>
        <v>0</v>
      </c>
      <c r="H17" s="3">
        <f t="shared" si="3"/>
        <v>0</v>
      </c>
    </row>
    <row r="18" spans="2:8" x14ac:dyDescent="0.3">
      <c r="B18" s="12"/>
      <c r="C18" s="8"/>
      <c r="D18" s="8"/>
      <c r="E18" s="7"/>
      <c r="F18" s="7"/>
      <c r="G18" s="3">
        <f t="shared" si="2"/>
        <v>0</v>
      </c>
      <c r="H18" s="3">
        <f t="shared" si="3"/>
        <v>0</v>
      </c>
    </row>
    <row r="19" spans="2:8" x14ac:dyDescent="0.3">
      <c r="B19" s="12"/>
      <c r="C19" s="8"/>
      <c r="D19" s="8"/>
      <c r="E19" s="7"/>
      <c r="F19" s="7"/>
      <c r="G19" s="3">
        <f t="shared" si="2"/>
        <v>0</v>
      </c>
      <c r="H19" s="3">
        <f t="shared" si="3"/>
        <v>0</v>
      </c>
    </row>
    <row r="20" spans="2:8" x14ac:dyDescent="0.3">
      <c r="B20" s="1"/>
      <c r="C20" s="8"/>
      <c r="D20" s="8"/>
      <c r="E20" s="7"/>
      <c r="F20" s="7"/>
      <c r="G20" s="3">
        <f t="shared" si="2"/>
        <v>0</v>
      </c>
      <c r="H20" s="3">
        <f t="shared" si="3"/>
        <v>0</v>
      </c>
    </row>
    <row r="21" spans="2:8" x14ac:dyDescent="0.3">
      <c r="B21" s="1"/>
      <c r="C21" s="8"/>
      <c r="D21" s="8"/>
      <c r="E21" s="7"/>
      <c r="F21" s="7"/>
      <c r="G21" s="3">
        <f t="shared" si="2"/>
        <v>0</v>
      </c>
      <c r="H21" s="3">
        <f t="shared" si="3"/>
        <v>0</v>
      </c>
    </row>
    <row r="22" spans="2:8" x14ac:dyDescent="0.3">
      <c r="B22" s="1"/>
      <c r="C22" s="8"/>
      <c r="D22" s="8"/>
      <c r="E22" s="7"/>
      <c r="F22" s="7"/>
      <c r="G22" s="3">
        <f t="shared" si="2"/>
        <v>0</v>
      </c>
      <c r="H22" s="3">
        <f t="shared" si="3"/>
        <v>0</v>
      </c>
    </row>
    <row r="23" spans="2:8" x14ac:dyDescent="0.3">
      <c r="B23" s="1"/>
      <c r="C23" s="8"/>
      <c r="D23" s="8"/>
      <c r="E23" s="7"/>
      <c r="F23" s="7"/>
      <c r="G23" s="3">
        <f t="shared" si="2"/>
        <v>0</v>
      </c>
      <c r="H23" s="3">
        <f t="shared" si="3"/>
        <v>0</v>
      </c>
    </row>
    <row r="24" spans="2:8" x14ac:dyDescent="0.3">
      <c r="B24" s="1"/>
      <c r="C24" s="8"/>
      <c r="D24" s="8"/>
      <c r="E24" s="7"/>
      <c r="F24" s="7"/>
      <c r="G24" s="3">
        <f t="shared" si="2"/>
        <v>0</v>
      </c>
      <c r="H24" s="3">
        <f t="shared" si="3"/>
        <v>0</v>
      </c>
    </row>
    <row r="25" spans="2:8" x14ac:dyDescent="0.3">
      <c r="B25" s="1"/>
      <c r="C25" s="8"/>
      <c r="D25" s="8"/>
      <c r="E25" s="7"/>
      <c r="F25" s="7"/>
      <c r="G25" s="3">
        <f t="shared" si="2"/>
        <v>0</v>
      </c>
      <c r="H25" s="3">
        <f t="shared" si="3"/>
        <v>0</v>
      </c>
    </row>
    <row r="26" spans="2:8" x14ac:dyDescent="0.3">
      <c r="B26" s="1"/>
      <c r="C26" s="8"/>
      <c r="D26" s="8"/>
      <c r="E26" s="7"/>
      <c r="F26" s="7"/>
      <c r="G26" s="3">
        <f t="shared" si="2"/>
        <v>0</v>
      </c>
      <c r="H26" s="3">
        <f t="shared" si="3"/>
        <v>0</v>
      </c>
    </row>
    <row r="27" spans="2:8" x14ac:dyDescent="0.3">
      <c r="B27" s="1"/>
      <c r="C27" s="8"/>
      <c r="D27" s="8"/>
      <c r="E27" s="7"/>
      <c r="F27" s="7"/>
      <c r="G27" s="3">
        <f t="shared" si="2"/>
        <v>0</v>
      </c>
      <c r="H27" s="3">
        <f t="shared" si="3"/>
        <v>0</v>
      </c>
    </row>
    <row r="28" spans="2:8" x14ac:dyDescent="0.3">
      <c r="B28" s="1"/>
      <c r="C28" s="8"/>
      <c r="D28" s="8"/>
      <c r="E28" s="7"/>
      <c r="F28" s="7"/>
      <c r="G28" s="3">
        <f t="shared" si="2"/>
        <v>0</v>
      </c>
      <c r="H28" s="3">
        <f t="shared" si="3"/>
        <v>0</v>
      </c>
    </row>
    <row r="29" spans="2:8" x14ac:dyDescent="0.3">
      <c r="B29" s="1"/>
      <c r="C29" s="8"/>
      <c r="D29" s="8"/>
      <c r="E29" s="7"/>
      <c r="F29" s="7"/>
      <c r="G29" s="3">
        <f t="shared" si="2"/>
        <v>0</v>
      </c>
      <c r="H29" s="3">
        <f t="shared" si="3"/>
        <v>0</v>
      </c>
    </row>
    <row r="30" spans="2:8" x14ac:dyDescent="0.3">
      <c r="B30" s="1"/>
      <c r="C30" s="8"/>
      <c r="D30" s="8"/>
      <c r="E30" s="7"/>
      <c r="F30" s="7"/>
      <c r="G30" s="3">
        <f t="shared" si="2"/>
        <v>0</v>
      </c>
      <c r="H30" s="3">
        <f t="shared" si="3"/>
        <v>0</v>
      </c>
    </row>
    <row r="31" spans="2:8" x14ac:dyDescent="0.3">
      <c r="B31" s="1"/>
      <c r="C31" s="8"/>
      <c r="D31" s="8"/>
      <c r="E31" s="7"/>
      <c r="F31" s="7"/>
      <c r="G31" s="3">
        <f t="shared" si="2"/>
        <v>0</v>
      </c>
      <c r="H31" s="3">
        <f t="shared" si="3"/>
        <v>0</v>
      </c>
    </row>
    <row r="32" spans="2:8" x14ac:dyDescent="0.3">
      <c r="B32" s="1"/>
      <c r="C32" s="8"/>
      <c r="D32" s="8"/>
      <c r="E32" s="7"/>
      <c r="F32" s="7"/>
      <c r="G32" s="3">
        <f t="shared" si="2"/>
        <v>0</v>
      </c>
      <c r="H32" s="3">
        <f t="shared" si="3"/>
        <v>0</v>
      </c>
    </row>
    <row r="33" spans="2:8" x14ac:dyDescent="0.3">
      <c r="B33" s="1"/>
      <c r="C33" s="8"/>
      <c r="D33" s="8"/>
      <c r="E33" s="7"/>
      <c r="F33" s="7"/>
      <c r="G33" s="3">
        <f t="shared" si="2"/>
        <v>0</v>
      </c>
      <c r="H33" s="3">
        <f t="shared" si="3"/>
        <v>0</v>
      </c>
    </row>
    <row r="34" spans="2:8" x14ac:dyDescent="0.3">
      <c r="B34" s="1"/>
      <c r="C34" s="8"/>
      <c r="D34" s="8"/>
      <c r="E34" s="7"/>
      <c r="F34" s="7"/>
      <c r="G34" s="3">
        <f t="shared" si="2"/>
        <v>0</v>
      </c>
      <c r="H34" s="3">
        <f t="shared" si="3"/>
        <v>0</v>
      </c>
    </row>
    <row r="35" spans="2:8" x14ac:dyDescent="0.3">
      <c r="B35" s="1"/>
      <c r="C35" s="8"/>
      <c r="D35" s="8"/>
      <c r="E35" s="7"/>
      <c r="F35" s="7"/>
      <c r="G35" s="3">
        <f t="shared" si="2"/>
        <v>0</v>
      </c>
      <c r="H35" s="3">
        <f t="shared" si="3"/>
        <v>0</v>
      </c>
    </row>
    <row r="36" spans="2:8" x14ac:dyDescent="0.3">
      <c r="B36" s="1"/>
      <c r="C36" s="8"/>
      <c r="D36" s="8"/>
      <c r="E36" s="7"/>
      <c r="F36" s="7"/>
      <c r="G36" s="3">
        <f t="shared" si="2"/>
        <v>0</v>
      </c>
      <c r="H36" s="3">
        <f t="shared" si="3"/>
        <v>0</v>
      </c>
    </row>
    <row r="37" spans="2:8" x14ac:dyDescent="0.3">
      <c r="B37" s="1"/>
      <c r="C37" s="8"/>
      <c r="D37" s="8"/>
      <c r="E37" s="7"/>
      <c r="F37" s="7"/>
      <c r="G37" s="3">
        <f t="shared" si="2"/>
        <v>0</v>
      </c>
      <c r="H37" s="3">
        <f t="shared" si="3"/>
        <v>0</v>
      </c>
    </row>
    <row r="38" spans="2:8" x14ac:dyDescent="0.3">
      <c r="B38" s="1"/>
      <c r="C38" s="8"/>
      <c r="D38" s="8"/>
      <c r="E38" s="7"/>
      <c r="F38" s="7"/>
      <c r="G38" s="3">
        <f t="shared" si="2"/>
        <v>0</v>
      </c>
      <c r="H38" s="3">
        <f t="shared" si="3"/>
        <v>0</v>
      </c>
    </row>
    <row r="39" spans="2:8" x14ac:dyDescent="0.3">
      <c r="B39" s="1"/>
      <c r="C39" s="8"/>
      <c r="D39" s="8"/>
      <c r="E39" s="7"/>
      <c r="F39" s="7"/>
      <c r="G39" s="3">
        <f t="shared" si="2"/>
        <v>0</v>
      </c>
      <c r="H39" s="3">
        <f t="shared" si="3"/>
        <v>0</v>
      </c>
    </row>
    <row r="40" spans="2:8" x14ac:dyDescent="0.3">
      <c r="B40" s="1"/>
      <c r="C40" s="8"/>
      <c r="D40" s="8"/>
      <c r="E40" s="7"/>
      <c r="F40" s="7"/>
      <c r="G40" s="3">
        <f t="shared" si="2"/>
        <v>0</v>
      </c>
      <c r="H40" s="3">
        <f t="shared" si="3"/>
        <v>0</v>
      </c>
    </row>
    <row r="41" spans="2:8" x14ac:dyDescent="0.3">
      <c r="B41" s="1"/>
      <c r="C41" s="8"/>
      <c r="D41" s="8"/>
      <c r="E41" s="7"/>
      <c r="F41" s="7"/>
      <c r="G41" s="3">
        <f t="shared" si="2"/>
        <v>0</v>
      </c>
      <c r="H41" s="3">
        <f t="shared" si="3"/>
        <v>0</v>
      </c>
    </row>
    <row r="42" spans="2:8" x14ac:dyDescent="0.3">
      <c r="B42" s="1"/>
      <c r="C42" s="8"/>
      <c r="D42" s="8"/>
      <c r="E42" s="7"/>
      <c r="F42" s="7"/>
      <c r="G42" s="3">
        <f t="shared" si="2"/>
        <v>0</v>
      </c>
      <c r="H42" s="3">
        <f t="shared" ref="H42:H47" si="4">SUM(E42:F42)</f>
        <v>0</v>
      </c>
    </row>
    <row r="43" spans="2:8" x14ac:dyDescent="0.3">
      <c r="B43" s="1"/>
      <c r="C43" s="8"/>
      <c r="D43" s="8"/>
      <c r="E43" s="7"/>
      <c r="F43" s="7"/>
      <c r="G43" s="3">
        <f t="shared" si="2"/>
        <v>0</v>
      </c>
      <c r="H43" s="3">
        <f t="shared" si="4"/>
        <v>0</v>
      </c>
    </row>
    <row r="44" spans="2:8" x14ac:dyDescent="0.3">
      <c r="B44" s="1"/>
      <c r="C44" s="8"/>
      <c r="D44" s="8"/>
      <c r="E44" s="7"/>
      <c r="F44" s="7"/>
      <c r="G44" s="3">
        <f t="shared" si="2"/>
        <v>0</v>
      </c>
      <c r="H44" s="3">
        <f t="shared" si="4"/>
        <v>0</v>
      </c>
    </row>
    <row r="45" spans="2:8" x14ac:dyDescent="0.3">
      <c r="B45" s="1"/>
      <c r="C45" s="8"/>
      <c r="D45" s="8"/>
      <c r="E45" s="7"/>
      <c r="F45" s="7"/>
      <c r="G45" s="3">
        <f t="shared" si="2"/>
        <v>0</v>
      </c>
      <c r="H45" s="3">
        <f t="shared" si="4"/>
        <v>0</v>
      </c>
    </row>
    <row r="46" spans="2:8" x14ac:dyDescent="0.3">
      <c r="B46" s="1"/>
      <c r="C46" s="8"/>
      <c r="D46" s="8"/>
      <c r="E46" s="7"/>
      <c r="F46" s="7"/>
      <c r="G46" s="3">
        <f t="shared" si="2"/>
        <v>0</v>
      </c>
      <c r="H46" s="3">
        <f t="shared" si="4"/>
        <v>0</v>
      </c>
    </row>
    <row r="47" spans="2:8" x14ac:dyDescent="0.3">
      <c r="B47" s="1"/>
      <c r="C47" s="8"/>
      <c r="D47" s="8"/>
      <c r="E47" s="7"/>
      <c r="F47" s="7"/>
      <c r="G47" s="3">
        <f t="shared" si="2"/>
        <v>0</v>
      </c>
      <c r="H47" s="3">
        <f t="shared" si="4"/>
        <v>0</v>
      </c>
    </row>
  </sheetData>
  <mergeCells count="11">
    <mergeCell ref="B10:B11"/>
    <mergeCell ref="F10:F11"/>
    <mergeCell ref="G10:G11"/>
    <mergeCell ref="L3:L4"/>
    <mergeCell ref="H10:H11"/>
    <mergeCell ref="C10:C11"/>
    <mergeCell ref="J3:J4"/>
    <mergeCell ref="I3:I4"/>
    <mergeCell ref="K3:K4"/>
    <mergeCell ref="E10:E11"/>
    <mergeCell ref="D10:D11"/>
  </mergeCells>
  <dataValidations count="1">
    <dataValidation type="list" allowBlank="1" showInputMessage="1" showErrorMessage="1" sqref="C12:C47" xr:uid="{00000000-0002-0000-0600-000000000000}">
      <formula1>$I$5:$I$8</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README!$R$7:$R$16</xm:f>
          </x14:formula1>
          <xm:sqref>D12:D47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99"/>
  </sheetPr>
  <dimension ref="A1:C15"/>
  <sheetViews>
    <sheetView workbookViewId="0">
      <selection activeCell="A3" sqref="A3:C15"/>
    </sheetView>
  </sheetViews>
  <sheetFormatPr defaultRowHeight="14.4" x14ac:dyDescent="0.3"/>
  <cols>
    <col min="1" max="1" width="17.88671875" customWidth="1"/>
    <col min="2" max="2" width="27" customWidth="1"/>
    <col min="3" max="3" width="85.33203125" customWidth="1"/>
  </cols>
  <sheetData>
    <row r="1" spans="1:3" ht="23.4" x14ac:dyDescent="0.45">
      <c r="A1" s="116" t="s">
        <v>172</v>
      </c>
    </row>
    <row r="3" spans="1:3" x14ac:dyDescent="0.3">
      <c r="A3" s="181"/>
      <c r="B3" s="181"/>
      <c r="C3" s="182"/>
    </row>
    <row r="4" spans="1:3" x14ac:dyDescent="0.3">
      <c r="A4" s="181"/>
      <c r="B4" s="181"/>
      <c r="C4" s="182"/>
    </row>
    <row r="5" spans="1:3" x14ac:dyDescent="0.3">
      <c r="A5" s="181"/>
      <c r="B5" s="181"/>
      <c r="C5" s="181"/>
    </row>
    <row r="6" spans="1:3" ht="15.6" x14ac:dyDescent="0.3">
      <c r="A6" s="181"/>
      <c r="B6" s="181"/>
      <c r="C6" s="183"/>
    </row>
    <row r="7" spans="1:3" x14ac:dyDescent="0.3">
      <c r="A7" s="181"/>
      <c r="B7" s="181"/>
      <c r="C7" s="181"/>
    </row>
    <row r="8" spans="1:3" x14ac:dyDescent="0.3">
      <c r="A8" s="181"/>
      <c r="B8" s="181"/>
      <c r="C8" s="181"/>
    </row>
    <row r="9" spans="1:3" ht="15.6" x14ac:dyDescent="0.3">
      <c r="A9" s="181"/>
      <c r="B9" s="181"/>
      <c r="C9" s="184"/>
    </row>
    <row r="10" spans="1:3" x14ac:dyDescent="0.3">
      <c r="A10" s="181"/>
      <c r="B10" s="185"/>
      <c r="C10" s="182"/>
    </row>
    <row r="11" spans="1:3" x14ac:dyDescent="0.3">
      <c r="A11" s="181"/>
      <c r="B11" s="181"/>
      <c r="C11" s="181"/>
    </row>
    <row r="12" spans="1:3" x14ac:dyDescent="0.3">
      <c r="A12" s="181"/>
      <c r="B12" s="181"/>
      <c r="C12" s="181"/>
    </row>
    <row r="13" spans="1:3" x14ac:dyDescent="0.3">
      <c r="A13" s="181"/>
      <c r="B13" s="181"/>
      <c r="C13" s="185"/>
    </row>
    <row r="14" spans="1:3" x14ac:dyDescent="0.3">
      <c r="A14" s="181"/>
      <c r="B14" s="181"/>
      <c r="C14" s="181"/>
    </row>
    <row r="15" spans="1:3" x14ac:dyDescent="0.3">
      <c r="A15" s="181"/>
      <c r="B15" s="181"/>
      <c r="C15" s="181"/>
    </row>
  </sheetData>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ECFF"/>
    <pageSetUpPr fitToPage="1"/>
  </sheetPr>
  <dimension ref="A1:N318"/>
  <sheetViews>
    <sheetView workbookViewId="0">
      <selection activeCell="G11" sqref="G11:I11"/>
    </sheetView>
  </sheetViews>
  <sheetFormatPr defaultRowHeight="14.4" x14ac:dyDescent="0.3"/>
  <cols>
    <col min="1" max="1" width="4.109375" bestFit="1" customWidth="1"/>
    <col min="2" max="2" width="8.33203125" customWidth="1"/>
    <col min="3" max="3" width="20.109375" customWidth="1"/>
    <col min="4" max="4" width="15.33203125" customWidth="1"/>
    <col min="5" max="5" width="17.33203125" bestFit="1" customWidth="1"/>
    <col min="6" max="6" width="9.33203125" customWidth="1"/>
    <col min="8" max="8" width="13.6640625" customWidth="1"/>
    <col min="9" max="9" width="8.5546875" customWidth="1"/>
    <col min="10" max="10" width="10.6640625" customWidth="1"/>
  </cols>
  <sheetData>
    <row r="1" spans="1:14" x14ac:dyDescent="0.3">
      <c r="C1" t="s">
        <v>173</v>
      </c>
      <c r="G1" t="s">
        <v>174</v>
      </c>
      <c r="H1">
        <f>'Event Structure'!$D$2</f>
        <v>0</v>
      </c>
    </row>
    <row r="2" spans="1:14" x14ac:dyDescent="0.3">
      <c r="C2" t="s">
        <v>175</v>
      </c>
      <c r="G2" t="s">
        <v>176</v>
      </c>
      <c r="H2">
        <f>'Event Structure'!$D$4</f>
        <v>0</v>
      </c>
      <c r="N2" s="10"/>
    </row>
    <row r="3" spans="1:14" x14ac:dyDescent="0.3">
      <c r="G3" t="s">
        <v>177</v>
      </c>
      <c r="H3" s="18">
        <f>'Event Structure'!$D$3</f>
        <v>0</v>
      </c>
      <c r="I3" s="2" t="s">
        <v>37</v>
      </c>
      <c r="J3" s="18">
        <f>'Event Structure'!$H$3</f>
        <v>0</v>
      </c>
    </row>
    <row r="4" spans="1:14" ht="15" customHeight="1" x14ac:dyDescent="0.3">
      <c r="A4" s="169" t="s">
        <v>178</v>
      </c>
      <c r="B4" s="169"/>
      <c r="C4" s="169"/>
      <c r="D4" s="169"/>
      <c r="E4" s="169"/>
      <c r="F4" s="169"/>
      <c r="G4" t="s">
        <v>179</v>
      </c>
      <c r="H4" s="2">
        <v>1</v>
      </c>
      <c r="I4" s="2" t="s">
        <v>180</v>
      </c>
      <c r="J4" s="19">
        <v>5</v>
      </c>
    </row>
    <row r="5" spans="1:14" ht="15" customHeight="1" x14ac:dyDescent="0.3">
      <c r="A5" s="169"/>
      <c r="B5" s="169"/>
      <c r="C5" s="169"/>
      <c r="D5" s="169"/>
      <c r="E5" s="169"/>
      <c r="F5" s="169"/>
      <c r="L5" t="s">
        <v>181</v>
      </c>
    </row>
    <row r="6" spans="1:14" x14ac:dyDescent="0.3">
      <c r="A6" t="s">
        <v>182</v>
      </c>
    </row>
    <row r="7" spans="1:14" x14ac:dyDescent="0.3">
      <c r="A7" t="s">
        <v>183</v>
      </c>
    </row>
    <row r="8" spans="1:14" ht="15" customHeight="1" x14ac:dyDescent="0.3">
      <c r="A8" s="160"/>
      <c r="B8" s="146" t="s">
        <v>120</v>
      </c>
      <c r="C8" s="148"/>
      <c r="D8" s="141" t="s">
        <v>184</v>
      </c>
      <c r="E8" s="142" t="s">
        <v>124</v>
      </c>
      <c r="F8" s="142" t="s">
        <v>128</v>
      </c>
      <c r="G8" s="142" t="s">
        <v>185</v>
      </c>
      <c r="H8" s="142"/>
      <c r="I8" s="143"/>
      <c r="J8" s="146" t="s">
        <v>186</v>
      </c>
      <c r="K8" s="147"/>
      <c r="L8" s="148"/>
    </row>
    <row r="9" spans="1:14" x14ac:dyDescent="0.3">
      <c r="A9" s="161"/>
      <c r="B9" s="162"/>
      <c r="C9" s="163"/>
      <c r="D9" s="141"/>
      <c r="E9" s="142"/>
      <c r="F9" s="142"/>
      <c r="G9" s="142"/>
      <c r="H9" s="142"/>
      <c r="I9" s="143"/>
      <c r="J9" s="149" t="s">
        <v>187</v>
      </c>
      <c r="K9" s="150"/>
      <c r="L9" s="151"/>
    </row>
    <row r="10" spans="1:14" ht="22.5" customHeight="1" x14ac:dyDescent="0.3">
      <c r="A10" s="20">
        <v>1</v>
      </c>
      <c r="B10" s="164" t="str">
        <f>IF('Member Bookings'!$B6=0,"",'Member Bookings'!$B6)</f>
        <v/>
      </c>
      <c r="C10" s="165"/>
      <c r="D10" s="21" t="str">
        <f>IF('Member Bookings'!$D6=0,"",'Member Bookings'!$D6)</f>
        <v/>
      </c>
      <c r="E10" s="20" t="str">
        <f>IF('Member Bookings'!$F6=0,"",'Member Bookings'!$F6)</f>
        <v/>
      </c>
      <c r="F10" s="22" t="str">
        <f>IF('Member Bookings'!$J6=0,"",'Member Bookings'!$J6)</f>
        <v/>
      </c>
      <c r="G10" s="145"/>
      <c r="H10" s="145"/>
      <c r="I10" s="145"/>
      <c r="J10" s="144"/>
      <c r="K10" s="144"/>
      <c r="L10" s="144"/>
    </row>
    <row r="11" spans="1:14" ht="22.5" customHeight="1" x14ac:dyDescent="0.3">
      <c r="A11" s="20">
        <f>A10+1</f>
        <v>2</v>
      </c>
      <c r="B11" s="164" t="str">
        <f>IF('Member Bookings'!$B7=0,"",'Member Bookings'!$B7)</f>
        <v/>
      </c>
      <c r="C11" s="165"/>
      <c r="D11" s="21" t="str">
        <f>IF('Member Bookings'!$D7=0,"",'Member Bookings'!$D7)</f>
        <v/>
      </c>
      <c r="E11" s="20" t="str">
        <f>IF('Member Bookings'!$F7=0,"",'Member Bookings'!$F7)</f>
        <v/>
      </c>
      <c r="F11" s="22" t="str">
        <f>IF('Member Bookings'!$J7=0,"",'Member Bookings'!$J7)</f>
        <v/>
      </c>
      <c r="G11" s="145"/>
      <c r="H11" s="145"/>
      <c r="I11" s="145"/>
      <c r="J11" s="145"/>
      <c r="K11" s="145"/>
      <c r="L11" s="145"/>
    </row>
    <row r="12" spans="1:14" ht="22.5" customHeight="1" x14ac:dyDescent="0.3">
      <c r="A12" s="20">
        <f t="shared" ref="A12:A67" si="0">A11+1</f>
        <v>3</v>
      </c>
      <c r="B12" s="164" t="str">
        <f>IF('Member Bookings'!$B8=0,"",'Member Bookings'!$B8)</f>
        <v/>
      </c>
      <c r="C12" s="165"/>
      <c r="D12" s="21" t="str">
        <f>IF('Member Bookings'!$D8=0,"",'Member Bookings'!$D8)</f>
        <v/>
      </c>
      <c r="E12" s="20" t="str">
        <f>IF('Member Bookings'!$F8=0,"",'Member Bookings'!$F8)</f>
        <v/>
      </c>
      <c r="F12" s="22" t="str">
        <f>IF('Member Bookings'!$J8=0,"",'Member Bookings'!$J8)</f>
        <v/>
      </c>
      <c r="G12" s="145"/>
      <c r="H12" s="145"/>
      <c r="I12" s="145"/>
      <c r="J12" s="145"/>
      <c r="K12" s="145"/>
      <c r="L12" s="145"/>
    </row>
    <row r="13" spans="1:14" ht="22.5" customHeight="1" x14ac:dyDescent="0.3">
      <c r="A13" s="20">
        <f t="shared" si="0"/>
        <v>4</v>
      </c>
      <c r="B13" s="164" t="str">
        <f>IF('Member Bookings'!$B9=0,"",'Member Bookings'!$B9)</f>
        <v/>
      </c>
      <c r="C13" s="165"/>
      <c r="D13" s="21" t="str">
        <f>IF('Member Bookings'!$D9=0,"",'Member Bookings'!$D9)</f>
        <v/>
      </c>
      <c r="E13" s="20" t="str">
        <f>IF('Member Bookings'!$F9=0,"",'Member Bookings'!$F9)</f>
        <v/>
      </c>
      <c r="F13" s="22" t="str">
        <f>IF('Member Bookings'!$J9=0,"",'Member Bookings'!$J9)</f>
        <v/>
      </c>
      <c r="G13" s="145"/>
      <c r="H13" s="145"/>
      <c r="I13" s="145"/>
      <c r="J13" s="145"/>
      <c r="K13" s="145"/>
      <c r="L13" s="145"/>
    </row>
    <row r="14" spans="1:14" ht="22.5" customHeight="1" x14ac:dyDescent="0.3">
      <c r="A14" s="20">
        <f t="shared" si="0"/>
        <v>5</v>
      </c>
      <c r="B14" s="164" t="str">
        <f>IF('Member Bookings'!$B10=0,"",'Member Bookings'!$B10)</f>
        <v/>
      </c>
      <c r="C14" s="165"/>
      <c r="D14" s="21" t="str">
        <f>IF('Member Bookings'!$D10=0,"",'Member Bookings'!$D10)</f>
        <v/>
      </c>
      <c r="E14" s="20" t="str">
        <f>IF('Member Bookings'!$F10=0,"",'Member Bookings'!$F10)</f>
        <v/>
      </c>
      <c r="F14" s="22" t="str">
        <f>IF('Member Bookings'!$J10=0,"",'Member Bookings'!$J10)</f>
        <v/>
      </c>
      <c r="G14" s="145"/>
      <c r="H14" s="145"/>
      <c r="I14" s="145"/>
      <c r="J14" s="145"/>
      <c r="K14" s="145"/>
      <c r="L14" s="145"/>
    </row>
    <row r="15" spans="1:14" ht="22.5" customHeight="1" x14ac:dyDescent="0.3">
      <c r="A15" s="20">
        <f t="shared" si="0"/>
        <v>6</v>
      </c>
      <c r="B15" s="164" t="str">
        <f>IF('Member Bookings'!$B11=0,"",'Member Bookings'!$B11)</f>
        <v/>
      </c>
      <c r="C15" s="165"/>
      <c r="D15" s="21" t="str">
        <f>IF('Member Bookings'!$D11=0,"",'Member Bookings'!$D11)</f>
        <v/>
      </c>
      <c r="E15" s="20" t="str">
        <f>IF('Member Bookings'!$F11=0,"",'Member Bookings'!$F11)</f>
        <v/>
      </c>
      <c r="F15" s="22" t="str">
        <f>IF('Member Bookings'!$J11=0,"",'Member Bookings'!$J11)</f>
        <v/>
      </c>
      <c r="G15" s="145"/>
      <c r="H15" s="145"/>
      <c r="I15" s="145"/>
      <c r="J15" s="145"/>
      <c r="K15" s="145"/>
      <c r="L15" s="145"/>
    </row>
    <row r="16" spans="1:14" ht="22.5" customHeight="1" x14ac:dyDescent="0.3">
      <c r="A16" s="20">
        <f t="shared" si="0"/>
        <v>7</v>
      </c>
      <c r="B16" s="164" t="str">
        <f>IF('Member Bookings'!$B12=0,"",'Member Bookings'!$B12)</f>
        <v/>
      </c>
      <c r="C16" s="165"/>
      <c r="D16" s="21" t="str">
        <f>IF('Member Bookings'!$D12=0,"",'Member Bookings'!$D12)</f>
        <v/>
      </c>
      <c r="E16" s="20" t="str">
        <f>IF('Member Bookings'!$F12=0,"",'Member Bookings'!$F12)</f>
        <v/>
      </c>
      <c r="F16" s="22" t="str">
        <f>IF('Member Bookings'!$J12=0,"",'Member Bookings'!$J12)</f>
        <v/>
      </c>
      <c r="G16" s="145"/>
      <c r="H16" s="145"/>
      <c r="I16" s="145"/>
      <c r="J16" s="145"/>
      <c r="K16" s="145"/>
      <c r="L16" s="145"/>
    </row>
    <row r="17" spans="1:12" ht="22.5" customHeight="1" x14ac:dyDescent="0.3">
      <c r="A17" s="20">
        <f t="shared" si="0"/>
        <v>8</v>
      </c>
      <c r="B17" s="164" t="str">
        <f>IF('Member Bookings'!$B13=0,"",'Member Bookings'!$B13)</f>
        <v/>
      </c>
      <c r="C17" s="165"/>
      <c r="D17" s="21" t="str">
        <f>IF('Member Bookings'!$D13=0,"",'Member Bookings'!$D13)</f>
        <v/>
      </c>
      <c r="E17" s="20" t="str">
        <f>IF('Member Bookings'!$F13=0,"",'Member Bookings'!$F13)</f>
        <v/>
      </c>
      <c r="F17" s="22" t="str">
        <f>IF('Member Bookings'!$J13=0,"",'Member Bookings'!$J13)</f>
        <v/>
      </c>
      <c r="G17" s="145"/>
      <c r="H17" s="145"/>
      <c r="I17" s="145"/>
      <c r="J17" s="145"/>
      <c r="K17" s="145"/>
      <c r="L17" s="145"/>
    </row>
    <row r="18" spans="1:12" ht="22.5" customHeight="1" x14ac:dyDescent="0.3">
      <c r="A18" s="20">
        <f t="shared" si="0"/>
        <v>9</v>
      </c>
      <c r="B18" s="164" t="str">
        <f>IF('Member Bookings'!$B14=0,"",'Member Bookings'!$B14)</f>
        <v/>
      </c>
      <c r="C18" s="165"/>
      <c r="D18" s="21" t="str">
        <f>IF('Member Bookings'!$D14=0,"",'Member Bookings'!$D14)</f>
        <v/>
      </c>
      <c r="E18" s="20" t="str">
        <f>IF('Member Bookings'!$F14=0,"",'Member Bookings'!$F14)</f>
        <v/>
      </c>
      <c r="F18" s="22" t="str">
        <f>IF('Member Bookings'!$J14=0,"",'Member Bookings'!$J14)</f>
        <v/>
      </c>
      <c r="G18" s="145"/>
      <c r="H18" s="145"/>
      <c r="I18" s="145"/>
      <c r="J18" s="145"/>
      <c r="K18" s="145"/>
      <c r="L18" s="145"/>
    </row>
    <row r="19" spans="1:12" ht="22.5" customHeight="1" x14ac:dyDescent="0.3">
      <c r="A19" s="20">
        <f t="shared" si="0"/>
        <v>10</v>
      </c>
      <c r="B19" s="164" t="str">
        <f>IF('Member Bookings'!$B15=0,"",'Member Bookings'!$B15)</f>
        <v/>
      </c>
      <c r="C19" s="165"/>
      <c r="D19" s="21" t="str">
        <f>IF('Member Bookings'!$D15=0,"",'Member Bookings'!$D15)</f>
        <v/>
      </c>
      <c r="E19" s="20" t="str">
        <f>IF('Member Bookings'!$F15=0,"",'Member Bookings'!$F15)</f>
        <v/>
      </c>
      <c r="F19" s="22" t="str">
        <f>IF('Member Bookings'!$J15=0,"",'Member Bookings'!$J15)</f>
        <v/>
      </c>
      <c r="G19" s="145"/>
      <c r="H19" s="145"/>
      <c r="I19" s="145"/>
      <c r="J19" s="145"/>
      <c r="K19" s="145"/>
      <c r="L19" s="145"/>
    </row>
    <row r="20" spans="1:12" ht="22.5" customHeight="1" x14ac:dyDescent="0.3">
      <c r="A20" s="20">
        <f t="shared" si="0"/>
        <v>11</v>
      </c>
      <c r="B20" s="164" t="str">
        <f>IF('Member Bookings'!$B16=0,"",'Member Bookings'!$B16)</f>
        <v/>
      </c>
      <c r="C20" s="165"/>
      <c r="D20" s="21" t="str">
        <f>IF('Member Bookings'!$D16=0,"",'Member Bookings'!$D16)</f>
        <v/>
      </c>
      <c r="E20" s="20" t="str">
        <f>IF('Member Bookings'!$F16=0,"",'Member Bookings'!$F16)</f>
        <v/>
      </c>
      <c r="F20" s="22" t="str">
        <f>IF('Member Bookings'!$J16=0,"",'Member Bookings'!$J16)</f>
        <v/>
      </c>
      <c r="G20" s="145"/>
      <c r="H20" s="145"/>
      <c r="I20" s="145"/>
      <c r="J20" s="145"/>
      <c r="K20" s="145"/>
      <c r="L20" s="145"/>
    </row>
    <row r="21" spans="1:12" ht="22.5" customHeight="1" x14ac:dyDescent="0.3">
      <c r="A21" s="20">
        <f t="shared" si="0"/>
        <v>12</v>
      </c>
      <c r="B21" s="164" t="str">
        <f>IF('Member Bookings'!$B17=0,"",'Member Bookings'!$B17)</f>
        <v/>
      </c>
      <c r="C21" s="165"/>
      <c r="D21" s="21" t="str">
        <f>IF('Member Bookings'!$D17=0,"",'Member Bookings'!$D17)</f>
        <v/>
      </c>
      <c r="E21" s="20" t="str">
        <f>IF('Member Bookings'!$F17=0,"",'Member Bookings'!$F17)</f>
        <v/>
      </c>
      <c r="F21" s="22" t="str">
        <f>IF('Member Bookings'!$J17=0,"",'Member Bookings'!$J17)</f>
        <v/>
      </c>
      <c r="G21" s="145"/>
      <c r="H21" s="145"/>
      <c r="I21" s="145"/>
      <c r="J21" s="145"/>
      <c r="K21" s="145"/>
      <c r="L21" s="145"/>
    </row>
    <row r="22" spans="1:12" ht="22.5" customHeight="1" x14ac:dyDescent="0.3">
      <c r="A22" s="5" t="s">
        <v>188</v>
      </c>
    </row>
    <row r="23" spans="1:12" ht="22.5" customHeight="1" x14ac:dyDescent="0.3">
      <c r="A23" t="s">
        <v>189</v>
      </c>
    </row>
    <row r="24" spans="1:12" ht="22.2" customHeight="1" x14ac:dyDescent="0.3">
      <c r="A24" s="166" t="s">
        <v>190</v>
      </c>
      <c r="B24" s="167"/>
      <c r="C24" s="160"/>
      <c r="D24" s="168" t="s">
        <v>191</v>
      </c>
      <c r="E24" s="160"/>
      <c r="F24" s="170" t="s">
        <v>192</v>
      </c>
      <c r="G24" s="152"/>
      <c r="H24" s="153"/>
      <c r="I24" s="168" t="s">
        <v>191</v>
      </c>
      <c r="J24" s="152"/>
      <c r="K24" s="153"/>
    </row>
    <row r="25" spans="1:12" ht="24" customHeight="1" x14ac:dyDescent="0.3">
      <c r="A25" s="166"/>
      <c r="B25" s="167"/>
      <c r="C25" s="161"/>
      <c r="D25" s="168"/>
      <c r="E25" s="161"/>
      <c r="F25" s="170"/>
      <c r="G25" s="154"/>
      <c r="H25" s="155"/>
      <c r="I25" s="168"/>
      <c r="J25" s="154"/>
      <c r="K25" s="155"/>
    </row>
    <row r="26" spans="1:12" ht="4.95" customHeight="1" x14ac:dyDescent="0.3">
      <c r="A26" s="117"/>
      <c r="B26" s="117"/>
      <c r="C26" s="2"/>
      <c r="D26" s="117"/>
      <c r="E26" s="2"/>
      <c r="F26" s="124"/>
      <c r="G26" s="2"/>
      <c r="H26" s="2"/>
      <c r="I26" s="117"/>
      <c r="J26" s="2"/>
      <c r="K26" s="2"/>
    </row>
    <row r="27" spans="1:12" ht="22.95" customHeight="1" x14ac:dyDescent="0.3">
      <c r="C27" t="s">
        <v>173</v>
      </c>
      <c r="G27" t="s">
        <v>174</v>
      </c>
      <c r="H27">
        <f>'Event Structure'!$D$2</f>
        <v>0</v>
      </c>
    </row>
    <row r="28" spans="1:12" ht="14.4" customHeight="1" x14ac:dyDescent="0.3">
      <c r="C28" t="s">
        <v>175</v>
      </c>
      <c r="G28" t="s">
        <v>176</v>
      </c>
      <c r="H28">
        <f>'Event Structure'!$D$4</f>
        <v>0</v>
      </c>
    </row>
    <row r="29" spans="1:12" ht="16.95" customHeight="1" x14ac:dyDescent="0.3">
      <c r="G29" t="s">
        <v>177</v>
      </c>
      <c r="H29" s="18">
        <f>'Event Structure'!$D$3</f>
        <v>0</v>
      </c>
      <c r="I29" s="2" t="s">
        <v>37</v>
      </c>
      <c r="J29" s="18">
        <f>'Event Structure'!$H$3</f>
        <v>0</v>
      </c>
    </row>
    <row r="30" spans="1:12" ht="17.399999999999999" customHeight="1" x14ac:dyDescent="0.3">
      <c r="A30" s="169" t="s">
        <v>178</v>
      </c>
      <c r="B30" s="169"/>
      <c r="C30" s="169"/>
      <c r="D30" s="169"/>
      <c r="E30" s="169"/>
      <c r="F30" s="169"/>
      <c r="G30" t="s">
        <v>179</v>
      </c>
      <c r="H30" s="2">
        <v>2</v>
      </c>
      <c r="I30" s="2" t="s">
        <v>180</v>
      </c>
      <c r="J30" s="19">
        <v>5</v>
      </c>
    </row>
    <row r="31" spans="1:12" ht="13.2" customHeight="1" x14ac:dyDescent="0.3">
      <c r="A31" s="169"/>
      <c r="B31" s="169"/>
      <c r="C31" s="169"/>
      <c r="D31" s="169"/>
      <c r="E31" s="169"/>
      <c r="F31" s="169"/>
    </row>
    <row r="32" spans="1:12" ht="15.6" customHeight="1" x14ac:dyDescent="0.3">
      <c r="A32" t="s">
        <v>182</v>
      </c>
    </row>
    <row r="33" spans="1:12" ht="14.4" customHeight="1" x14ac:dyDescent="0.3">
      <c r="A33" t="s">
        <v>183</v>
      </c>
    </row>
    <row r="34" spans="1:12" ht="19.95" customHeight="1" x14ac:dyDescent="0.3">
      <c r="A34" s="160"/>
      <c r="B34" s="146" t="s">
        <v>120</v>
      </c>
      <c r="C34" s="148"/>
      <c r="D34" s="141" t="s">
        <v>184</v>
      </c>
      <c r="E34" s="142" t="s">
        <v>124</v>
      </c>
      <c r="F34" s="142" t="s">
        <v>128</v>
      </c>
      <c r="G34" s="142" t="s">
        <v>185</v>
      </c>
      <c r="H34" s="142"/>
      <c r="I34" s="143"/>
      <c r="J34" s="146" t="s">
        <v>186</v>
      </c>
      <c r="K34" s="147"/>
      <c r="L34" s="148"/>
    </row>
    <row r="35" spans="1:12" ht="10.95" customHeight="1" x14ac:dyDescent="0.3">
      <c r="A35" s="161"/>
      <c r="B35" s="162"/>
      <c r="C35" s="163"/>
      <c r="D35" s="141"/>
      <c r="E35" s="142"/>
      <c r="F35" s="142"/>
      <c r="G35" s="142"/>
      <c r="H35" s="142"/>
      <c r="I35" s="143"/>
      <c r="J35" s="149" t="s">
        <v>193</v>
      </c>
      <c r="K35" s="150"/>
      <c r="L35" s="151"/>
    </row>
    <row r="36" spans="1:12" ht="22.5" customHeight="1" x14ac:dyDescent="0.3">
      <c r="A36" s="20">
        <f>A21+1</f>
        <v>13</v>
      </c>
      <c r="B36" s="164" t="str">
        <f>IF('Member Bookings'!$B18=0,"",'Member Bookings'!$B18)</f>
        <v/>
      </c>
      <c r="C36" s="165"/>
      <c r="D36" s="21" t="str">
        <f>IF('Member Bookings'!$D18=0,"",'Member Bookings'!$D18)</f>
        <v/>
      </c>
      <c r="E36" s="20" t="str">
        <f>IF('Member Bookings'!$F18=0,"",'Member Bookings'!$F18)</f>
        <v/>
      </c>
      <c r="F36" s="22" t="str">
        <f>IF('Member Bookings'!$J18=0,"",'Member Bookings'!$J18)</f>
        <v/>
      </c>
      <c r="G36" s="145"/>
      <c r="H36" s="145"/>
      <c r="I36" s="145"/>
      <c r="J36" s="145"/>
      <c r="K36" s="145"/>
      <c r="L36" s="145"/>
    </row>
    <row r="37" spans="1:12" ht="22.5" customHeight="1" x14ac:dyDescent="0.3">
      <c r="A37" s="20">
        <f>A36+1</f>
        <v>14</v>
      </c>
      <c r="B37" s="164" t="str">
        <f>IF('Member Bookings'!$B19=0,"",'Member Bookings'!$B19)</f>
        <v/>
      </c>
      <c r="C37" s="165"/>
      <c r="D37" s="21" t="str">
        <f>IF('Member Bookings'!$D19=0,"",'Member Bookings'!$D19)</f>
        <v/>
      </c>
      <c r="E37" s="20" t="str">
        <f>IF('Member Bookings'!$F19=0,"",'Member Bookings'!$F19)</f>
        <v/>
      </c>
      <c r="F37" s="22" t="str">
        <f>IF('Member Bookings'!$J19=0,"",'Member Bookings'!$J19)</f>
        <v/>
      </c>
      <c r="G37" s="145"/>
      <c r="H37" s="145"/>
      <c r="I37" s="145"/>
      <c r="J37" s="145"/>
      <c r="K37" s="145"/>
      <c r="L37" s="145"/>
    </row>
    <row r="38" spans="1:12" ht="22.5" customHeight="1" x14ac:dyDescent="0.3">
      <c r="A38" s="20">
        <f>A37+1</f>
        <v>15</v>
      </c>
      <c r="B38" s="164" t="str">
        <f>IF('Member Bookings'!$B20=0,"",'Member Bookings'!$B20)</f>
        <v/>
      </c>
      <c r="C38" s="165"/>
      <c r="D38" s="21" t="str">
        <f>IF('Member Bookings'!$D20=0,"",'Member Bookings'!$D20)</f>
        <v/>
      </c>
      <c r="E38" s="20" t="str">
        <f>IF('Member Bookings'!$F20=0,"",'Member Bookings'!$F20)</f>
        <v/>
      </c>
      <c r="F38" s="22" t="str">
        <f>IF('Member Bookings'!$J20=0,"",'Member Bookings'!$J20)</f>
        <v/>
      </c>
      <c r="G38" s="145"/>
      <c r="H38" s="145"/>
      <c r="I38" s="145"/>
      <c r="J38" s="145"/>
      <c r="K38" s="145"/>
      <c r="L38" s="145"/>
    </row>
    <row r="39" spans="1:12" ht="22.5" customHeight="1" x14ac:dyDescent="0.3">
      <c r="A39" s="20">
        <f>A38+1</f>
        <v>16</v>
      </c>
      <c r="B39" s="164" t="str">
        <f>IF('Member Bookings'!$B21=0,"",'Member Bookings'!$B21)</f>
        <v/>
      </c>
      <c r="C39" s="165"/>
      <c r="D39" s="21" t="str">
        <f>IF('Member Bookings'!$D21=0,"",'Member Bookings'!$D21)</f>
        <v/>
      </c>
      <c r="E39" s="20" t="str">
        <f>IF('Member Bookings'!$F21=0,"",'Member Bookings'!$F21)</f>
        <v/>
      </c>
      <c r="F39" s="22" t="str">
        <f>IF('Member Bookings'!$J21=0,"",'Member Bookings'!$J21)</f>
        <v/>
      </c>
      <c r="G39" s="145"/>
      <c r="H39" s="145"/>
      <c r="I39" s="145"/>
      <c r="J39" s="145"/>
      <c r="K39" s="145"/>
      <c r="L39" s="145"/>
    </row>
    <row r="40" spans="1:12" ht="22.5" customHeight="1" x14ac:dyDescent="0.3">
      <c r="A40" s="20">
        <f>A39+1</f>
        <v>17</v>
      </c>
      <c r="B40" s="164" t="str">
        <f>IF('Member Bookings'!$B22=0,"",'Member Bookings'!$B22)</f>
        <v/>
      </c>
      <c r="C40" s="165"/>
      <c r="D40" s="21" t="str">
        <f>IF('Member Bookings'!$D22=0,"",'Member Bookings'!$D22)</f>
        <v/>
      </c>
      <c r="E40" s="20" t="str">
        <f>IF('Member Bookings'!$F22=0,"",'Member Bookings'!$F22)</f>
        <v/>
      </c>
      <c r="F40" s="22" t="str">
        <f>IF('Member Bookings'!$J22=0,"",'Member Bookings'!$J22)</f>
        <v/>
      </c>
      <c r="G40" s="145"/>
      <c r="H40" s="145"/>
      <c r="I40" s="145"/>
      <c r="J40" s="145"/>
      <c r="K40" s="145"/>
      <c r="L40" s="145"/>
    </row>
    <row r="41" spans="1:12" ht="22.5" customHeight="1" x14ac:dyDescent="0.3">
      <c r="A41" s="20">
        <f t="shared" si="0"/>
        <v>18</v>
      </c>
      <c r="B41" s="164" t="str">
        <f>IF('Member Bookings'!$B23=0,"",'Member Bookings'!$B23)</f>
        <v/>
      </c>
      <c r="C41" s="165"/>
      <c r="D41" s="21" t="str">
        <f>IF('Member Bookings'!$D23=0,"",'Member Bookings'!$D23)</f>
        <v/>
      </c>
      <c r="E41" s="20" t="str">
        <f>IF('Member Bookings'!$F23=0,"",'Member Bookings'!$F23)</f>
        <v/>
      </c>
      <c r="F41" s="22" t="str">
        <f>IF('Member Bookings'!$J23=0,"",'Member Bookings'!$J23)</f>
        <v/>
      </c>
      <c r="G41" s="145"/>
      <c r="H41" s="145"/>
      <c r="I41" s="145"/>
      <c r="J41" s="145"/>
      <c r="K41" s="145"/>
      <c r="L41" s="145"/>
    </row>
    <row r="42" spans="1:12" ht="22.5" customHeight="1" x14ac:dyDescent="0.3">
      <c r="A42" s="20">
        <f t="shared" si="0"/>
        <v>19</v>
      </c>
      <c r="B42" s="164" t="str">
        <f>IF('Member Bookings'!$B24=0,"",'Member Bookings'!$B24)</f>
        <v/>
      </c>
      <c r="C42" s="165"/>
      <c r="D42" s="21" t="str">
        <f>IF('Member Bookings'!$D24=0,"",'Member Bookings'!$D24)</f>
        <v/>
      </c>
      <c r="E42" s="20" t="str">
        <f>IF('Member Bookings'!$F24=0,"",'Member Bookings'!$F24)</f>
        <v/>
      </c>
      <c r="F42" s="22" t="str">
        <f>IF('Member Bookings'!$J24=0,"",'Member Bookings'!$J24)</f>
        <v/>
      </c>
      <c r="G42" s="145"/>
      <c r="H42" s="145"/>
      <c r="I42" s="145"/>
      <c r="J42" s="145"/>
      <c r="K42" s="145"/>
      <c r="L42" s="145"/>
    </row>
    <row r="43" spans="1:12" ht="22.5" customHeight="1" x14ac:dyDescent="0.3">
      <c r="A43" s="20">
        <f t="shared" si="0"/>
        <v>20</v>
      </c>
      <c r="B43" s="164" t="str">
        <f>IF('Member Bookings'!$B25=0,"",'Member Bookings'!$B25)</f>
        <v/>
      </c>
      <c r="C43" s="165"/>
      <c r="D43" s="21" t="str">
        <f>IF('Member Bookings'!$D25=0,"",'Member Bookings'!$D25)</f>
        <v/>
      </c>
      <c r="E43" s="20" t="str">
        <f>IF('Member Bookings'!$F25=0,"",'Member Bookings'!$F25)</f>
        <v/>
      </c>
      <c r="F43" s="22" t="str">
        <f>IF('Member Bookings'!$J25=0,"",'Member Bookings'!$J25)</f>
        <v/>
      </c>
      <c r="G43" s="145"/>
      <c r="H43" s="145"/>
      <c r="I43" s="145"/>
      <c r="J43" s="145"/>
      <c r="K43" s="145"/>
      <c r="L43" s="145"/>
    </row>
    <row r="44" spans="1:12" ht="22.5" customHeight="1" x14ac:dyDescent="0.3">
      <c r="A44" s="20">
        <f t="shared" si="0"/>
        <v>21</v>
      </c>
      <c r="B44" s="164" t="str">
        <f>IF('Member Bookings'!$B26=0,"",'Member Bookings'!$B26)</f>
        <v/>
      </c>
      <c r="C44" s="165"/>
      <c r="D44" s="21" t="str">
        <f>IF('Member Bookings'!$D26=0,"",'Member Bookings'!$D26)</f>
        <v/>
      </c>
      <c r="E44" s="20" t="str">
        <f>IF('Member Bookings'!$F26=0,"",'Member Bookings'!$F26)</f>
        <v/>
      </c>
      <c r="F44" s="22" t="str">
        <f>IF('Member Bookings'!$K26=0,"",'Member Bookings'!$K26)</f>
        <v/>
      </c>
      <c r="G44" s="145"/>
      <c r="H44" s="145"/>
      <c r="I44" s="145"/>
      <c r="J44" s="145"/>
      <c r="K44" s="145"/>
      <c r="L44" s="145"/>
    </row>
    <row r="45" spans="1:12" ht="22.5" customHeight="1" x14ac:dyDescent="0.3">
      <c r="A45" s="20">
        <f t="shared" si="0"/>
        <v>22</v>
      </c>
      <c r="B45" s="164" t="str">
        <f>IF('Member Bookings'!$B27=0,"",'Member Bookings'!$B27)</f>
        <v/>
      </c>
      <c r="C45" s="165"/>
      <c r="D45" s="21" t="str">
        <f>IF('Member Bookings'!$D27=0,"",'Member Bookings'!$D27)</f>
        <v/>
      </c>
      <c r="E45" s="20" t="str">
        <f>IF('Member Bookings'!$F27=0,"",'Member Bookings'!$F27)</f>
        <v/>
      </c>
      <c r="F45" s="22" t="str">
        <f>IF('Member Bookings'!$K27=0,"",'Member Bookings'!$K27)</f>
        <v/>
      </c>
      <c r="G45" s="145"/>
      <c r="H45" s="145"/>
      <c r="I45" s="145"/>
      <c r="J45" s="145"/>
      <c r="K45" s="145"/>
      <c r="L45" s="145"/>
    </row>
    <row r="46" spans="1:12" ht="22.5" customHeight="1" x14ac:dyDescent="0.3">
      <c r="A46" s="20">
        <f>A45+1</f>
        <v>23</v>
      </c>
      <c r="B46" s="164" t="str">
        <f>IF('Member Bookings'!$B28=0,"",'Member Bookings'!$B28)</f>
        <v/>
      </c>
      <c r="C46" s="165"/>
      <c r="D46" s="21" t="str">
        <f>IF('Member Bookings'!$D28=0,"",'Member Bookings'!$D28)</f>
        <v/>
      </c>
      <c r="E46" s="20" t="str">
        <f>IF('Member Bookings'!$F28=0,"",'Member Bookings'!$F28)</f>
        <v/>
      </c>
      <c r="F46" s="22" t="str">
        <f>IF('Member Bookings'!$K28=0,"",'Member Bookings'!$K28)</f>
        <v/>
      </c>
      <c r="G46" s="145"/>
      <c r="H46" s="145"/>
      <c r="I46" s="145"/>
      <c r="J46" s="145"/>
      <c r="K46" s="145"/>
      <c r="L46" s="145"/>
    </row>
    <row r="47" spans="1:12" ht="22.5" customHeight="1" x14ac:dyDescent="0.3">
      <c r="A47" s="5" t="s">
        <v>188</v>
      </c>
    </row>
    <row r="48" spans="1:12" ht="22.5" customHeight="1" x14ac:dyDescent="0.3">
      <c r="A48" t="s">
        <v>189</v>
      </c>
    </row>
    <row r="49" spans="1:12" ht="22.2" customHeight="1" x14ac:dyDescent="0.3">
      <c r="A49" s="166" t="s">
        <v>190</v>
      </c>
      <c r="B49" s="167"/>
      <c r="C49" s="160"/>
      <c r="D49" s="168" t="s">
        <v>191</v>
      </c>
      <c r="E49" s="160"/>
      <c r="F49" s="170" t="s">
        <v>192</v>
      </c>
      <c r="G49" s="152"/>
      <c r="H49" s="153"/>
      <c r="I49" s="168" t="s">
        <v>191</v>
      </c>
      <c r="J49" s="156"/>
      <c r="K49" s="157"/>
    </row>
    <row r="50" spans="1:12" ht="21.6" customHeight="1" x14ac:dyDescent="0.3">
      <c r="A50" s="166"/>
      <c r="B50" s="167"/>
      <c r="C50" s="161"/>
      <c r="D50" s="168"/>
      <c r="E50" s="161"/>
      <c r="F50" s="170"/>
      <c r="G50" s="154"/>
      <c r="H50" s="155"/>
      <c r="I50" s="168"/>
      <c r="J50" s="158"/>
      <c r="K50" s="159"/>
    </row>
    <row r="51" spans="1:12" ht="10.95" customHeight="1" x14ac:dyDescent="0.3">
      <c r="A51" s="125"/>
      <c r="B51" s="124"/>
      <c r="C51" s="124"/>
      <c r="D51" s="124"/>
      <c r="E51" s="125"/>
      <c r="F51" s="126"/>
      <c r="G51" s="113"/>
      <c r="H51" s="113"/>
      <c r="I51" s="113"/>
      <c r="J51" s="113"/>
      <c r="K51" s="113"/>
      <c r="L51" s="113"/>
    </row>
    <row r="52" spans="1:12" ht="22.5" customHeight="1" x14ac:dyDescent="0.3">
      <c r="C52" t="s">
        <v>173</v>
      </c>
      <c r="G52" t="s">
        <v>174</v>
      </c>
      <c r="H52">
        <f>'Event Structure'!$D$2</f>
        <v>0</v>
      </c>
    </row>
    <row r="53" spans="1:12" ht="15.6" customHeight="1" x14ac:dyDescent="0.3">
      <c r="C53" t="s">
        <v>175</v>
      </c>
      <c r="G53" t="s">
        <v>176</v>
      </c>
      <c r="H53">
        <f>'Event Structure'!$D$4</f>
        <v>0</v>
      </c>
    </row>
    <row r="54" spans="1:12" ht="14.4" customHeight="1" x14ac:dyDescent="0.3">
      <c r="G54" t="s">
        <v>177</v>
      </c>
      <c r="H54" s="18">
        <f>'Event Structure'!$D$3</f>
        <v>0</v>
      </c>
      <c r="I54" s="2" t="s">
        <v>37</v>
      </c>
      <c r="J54" s="18">
        <f>'Event Structure'!$H$3</f>
        <v>0</v>
      </c>
    </row>
    <row r="55" spans="1:12" ht="13.95" customHeight="1" x14ac:dyDescent="0.3">
      <c r="A55" s="169" t="s">
        <v>178</v>
      </c>
      <c r="B55" s="169"/>
      <c r="C55" s="169"/>
      <c r="D55" s="169"/>
      <c r="E55" s="169"/>
      <c r="F55" s="169"/>
      <c r="G55" t="s">
        <v>179</v>
      </c>
      <c r="H55" s="2">
        <v>3</v>
      </c>
      <c r="I55" s="2" t="s">
        <v>180</v>
      </c>
      <c r="J55" s="19">
        <v>5</v>
      </c>
    </row>
    <row r="56" spans="1:12" ht="22.5" customHeight="1" x14ac:dyDescent="0.3">
      <c r="A56" s="169"/>
      <c r="B56" s="169"/>
      <c r="C56" s="169"/>
      <c r="D56" s="169"/>
      <c r="E56" s="169"/>
      <c r="F56" s="169"/>
    </row>
    <row r="57" spans="1:12" ht="10.95" customHeight="1" x14ac:dyDescent="0.3">
      <c r="A57" t="s">
        <v>182</v>
      </c>
    </row>
    <row r="58" spans="1:12" ht="13.2" customHeight="1" x14ac:dyDescent="0.3">
      <c r="A58" t="s">
        <v>183</v>
      </c>
    </row>
    <row r="59" spans="1:12" ht="24.6" customHeight="1" x14ac:dyDescent="0.3">
      <c r="A59" s="160"/>
      <c r="B59" s="146" t="s">
        <v>120</v>
      </c>
      <c r="C59" s="148"/>
      <c r="D59" s="141" t="s">
        <v>184</v>
      </c>
      <c r="E59" s="142" t="s">
        <v>124</v>
      </c>
      <c r="F59" s="142" t="s">
        <v>128</v>
      </c>
      <c r="G59" s="142" t="s">
        <v>185</v>
      </c>
      <c r="H59" s="142"/>
      <c r="I59" s="143"/>
      <c r="J59" s="146" t="s">
        <v>186</v>
      </c>
      <c r="K59" s="147"/>
      <c r="L59" s="148"/>
    </row>
    <row r="60" spans="1:12" ht="13.2" customHeight="1" x14ac:dyDescent="0.3">
      <c r="A60" s="161"/>
      <c r="B60" s="162"/>
      <c r="C60" s="163"/>
      <c r="D60" s="141"/>
      <c r="E60" s="142"/>
      <c r="F60" s="142"/>
      <c r="G60" s="142"/>
      <c r="H60" s="142"/>
      <c r="I60" s="143"/>
      <c r="J60" s="149" t="s">
        <v>193</v>
      </c>
      <c r="K60" s="150"/>
      <c r="L60" s="151"/>
    </row>
    <row r="61" spans="1:12" ht="22.5" customHeight="1" x14ac:dyDescent="0.3">
      <c r="A61" s="20">
        <f>A46+1</f>
        <v>24</v>
      </c>
      <c r="B61" s="164" t="str">
        <f>IF('Member Bookings'!$B29=0,"",'Member Bookings'!$B29)</f>
        <v/>
      </c>
      <c r="C61" s="165"/>
      <c r="D61" s="21" t="str">
        <f>IF('Member Bookings'!$D29=0,"",'Member Bookings'!$D29)</f>
        <v/>
      </c>
      <c r="E61" s="20" t="str">
        <f>IF('Member Bookings'!$F29=0,"",'Member Bookings'!$F29)</f>
        <v/>
      </c>
      <c r="F61" s="22" t="str">
        <f>IF('Member Bookings'!$K29=0,"",'Member Bookings'!$K29)</f>
        <v/>
      </c>
      <c r="G61" s="145"/>
      <c r="H61" s="145"/>
      <c r="I61" s="145"/>
      <c r="J61" s="145"/>
      <c r="K61" s="145"/>
      <c r="L61" s="145"/>
    </row>
    <row r="62" spans="1:12" ht="22.5" customHeight="1" x14ac:dyDescent="0.3">
      <c r="A62" s="20">
        <f>A61+1</f>
        <v>25</v>
      </c>
      <c r="B62" s="164" t="str">
        <f>IF('Member Bookings'!$B30=0,"",'Member Bookings'!$B30)</f>
        <v/>
      </c>
      <c r="C62" s="165"/>
      <c r="D62" s="21" t="str">
        <f>IF('Member Bookings'!$D30=0,"",'Member Bookings'!$D30)</f>
        <v/>
      </c>
      <c r="E62" s="20" t="str">
        <f>IF('Member Bookings'!$F30=0,"",'Member Bookings'!$F30)</f>
        <v/>
      </c>
      <c r="F62" s="22" t="str">
        <f>IF('Member Bookings'!$K30=0,"",'Member Bookings'!$K30)</f>
        <v/>
      </c>
      <c r="G62" s="145"/>
      <c r="H62" s="145"/>
      <c r="I62" s="145"/>
      <c r="J62" s="145"/>
      <c r="K62" s="145"/>
      <c r="L62" s="145"/>
    </row>
    <row r="63" spans="1:12" ht="22.5" customHeight="1" x14ac:dyDescent="0.3">
      <c r="A63" s="20">
        <f t="shared" si="0"/>
        <v>26</v>
      </c>
      <c r="B63" s="164" t="str">
        <f>IF('Member Bookings'!$B31=0,"",'Member Bookings'!$B31)</f>
        <v/>
      </c>
      <c r="C63" s="165"/>
      <c r="D63" s="21" t="str">
        <f>IF('Member Bookings'!$D31=0,"",'Member Bookings'!$D31)</f>
        <v/>
      </c>
      <c r="E63" s="20" t="str">
        <f>IF('Member Bookings'!$F31=0,"",'Member Bookings'!$F31)</f>
        <v/>
      </c>
      <c r="F63" s="22" t="str">
        <f>IF('Member Bookings'!$K31=0,"",'Member Bookings'!$K31)</f>
        <v/>
      </c>
      <c r="G63" s="145"/>
      <c r="H63" s="145"/>
      <c r="I63" s="145"/>
      <c r="J63" s="145"/>
      <c r="K63" s="145"/>
      <c r="L63" s="145"/>
    </row>
    <row r="64" spans="1:12" ht="22.5" customHeight="1" x14ac:dyDescent="0.3">
      <c r="A64" s="20">
        <f t="shared" si="0"/>
        <v>27</v>
      </c>
      <c r="B64" s="164" t="str">
        <f>IF('Member Bookings'!$B32=0,"",'Member Bookings'!$B32)</f>
        <v/>
      </c>
      <c r="C64" s="165"/>
      <c r="D64" s="21" t="str">
        <f>IF('Member Bookings'!$D32=0,"",'Member Bookings'!$D32)</f>
        <v/>
      </c>
      <c r="E64" s="20" t="str">
        <f>IF('Member Bookings'!$F32=0,"",'Member Bookings'!$F32)</f>
        <v/>
      </c>
      <c r="F64" s="22" t="str">
        <f>IF('Member Bookings'!$K32=0,"",'Member Bookings'!$K32)</f>
        <v/>
      </c>
      <c r="G64" s="145"/>
      <c r="H64" s="145"/>
      <c r="I64" s="145"/>
      <c r="J64" s="145"/>
      <c r="K64" s="145"/>
      <c r="L64" s="145"/>
    </row>
    <row r="65" spans="1:12" ht="19.95" customHeight="1" x14ac:dyDescent="0.3">
      <c r="A65" s="20">
        <f t="shared" si="0"/>
        <v>28</v>
      </c>
      <c r="B65" s="164" t="str">
        <f>IF('Member Bookings'!$B33=0,"",'Member Bookings'!$B33)</f>
        <v/>
      </c>
      <c r="C65" s="165"/>
      <c r="D65" s="21" t="str">
        <f>IF('Member Bookings'!$D33=0,"",'Member Bookings'!$D33)</f>
        <v/>
      </c>
      <c r="E65" s="20" t="str">
        <f>IF('Member Bookings'!$F33=0,"",'Member Bookings'!$F33)</f>
        <v/>
      </c>
      <c r="F65" s="22" t="str">
        <f>IF('Member Bookings'!$K33=0,"",'Member Bookings'!$K33)</f>
        <v/>
      </c>
      <c r="G65" s="145"/>
      <c r="H65" s="145"/>
      <c r="I65" s="145"/>
      <c r="J65" s="145"/>
      <c r="K65" s="145"/>
      <c r="L65" s="145"/>
    </row>
    <row r="66" spans="1:12" ht="18" customHeight="1" x14ac:dyDescent="0.3">
      <c r="A66" s="20">
        <f t="shared" si="0"/>
        <v>29</v>
      </c>
      <c r="B66" s="164" t="str">
        <f>IF('Member Bookings'!$B34=0,"",'Member Bookings'!$B34)</f>
        <v/>
      </c>
      <c r="C66" s="165"/>
      <c r="D66" s="21" t="str">
        <f>IF('Member Bookings'!$D34=0,"",'Member Bookings'!$D34)</f>
        <v/>
      </c>
      <c r="E66" s="20" t="str">
        <f>IF('Member Bookings'!$F34=0,"",'Member Bookings'!$F34)</f>
        <v/>
      </c>
      <c r="F66" s="22" t="str">
        <f>IF('Member Bookings'!$K34=0,"",'Member Bookings'!$K34)</f>
        <v/>
      </c>
      <c r="G66" s="145"/>
      <c r="H66" s="145"/>
      <c r="I66" s="145"/>
      <c r="J66" s="145"/>
      <c r="K66" s="145"/>
      <c r="L66" s="145"/>
    </row>
    <row r="67" spans="1:12" ht="18" customHeight="1" x14ac:dyDescent="0.3">
      <c r="A67" s="20">
        <f t="shared" si="0"/>
        <v>30</v>
      </c>
      <c r="B67" s="164" t="str">
        <f>IF('Member Bookings'!$B35=0,"",'Member Bookings'!$B35)</f>
        <v/>
      </c>
      <c r="C67" s="165"/>
      <c r="D67" s="21" t="str">
        <f>IF('Member Bookings'!$D35=0,"",'Member Bookings'!$D35)</f>
        <v/>
      </c>
      <c r="E67" s="20" t="str">
        <f>IF('Member Bookings'!$F35=0,"",'Member Bookings'!$F35)</f>
        <v/>
      </c>
      <c r="F67" s="22" t="str">
        <f>IF('Member Bookings'!$K35=0,"",'Member Bookings'!$K35)</f>
        <v/>
      </c>
      <c r="G67" s="145"/>
      <c r="H67" s="145"/>
      <c r="I67" s="145"/>
      <c r="J67" s="145"/>
      <c r="K67" s="145"/>
      <c r="L67" s="145"/>
    </row>
    <row r="68" spans="1:12" ht="21.6" customHeight="1" x14ac:dyDescent="0.3">
      <c r="A68" s="20">
        <f t="shared" ref="A68:A71" si="1">A67+1</f>
        <v>31</v>
      </c>
      <c r="B68" s="164" t="str">
        <f>IF('Member Bookings'!$B36=0,"",'Member Bookings'!$B36)</f>
        <v/>
      </c>
      <c r="C68" s="165"/>
      <c r="D68" s="21" t="str">
        <f>IF('Member Bookings'!$D36=0,"",'Member Bookings'!$D36)</f>
        <v/>
      </c>
      <c r="E68" s="20" t="str">
        <f>IF('Member Bookings'!$F36=0,"",'Member Bookings'!$F36)</f>
        <v/>
      </c>
      <c r="F68" s="22" t="str">
        <f>IF('Member Bookings'!$K36=0,"",'Member Bookings'!$K36)</f>
        <v/>
      </c>
      <c r="G68" s="145"/>
      <c r="H68" s="145"/>
      <c r="I68" s="145"/>
      <c r="J68" s="145"/>
      <c r="K68" s="145"/>
      <c r="L68" s="145"/>
    </row>
    <row r="69" spans="1:12" ht="19.2" customHeight="1" x14ac:dyDescent="0.3">
      <c r="A69" s="20">
        <f t="shared" si="1"/>
        <v>32</v>
      </c>
      <c r="B69" s="164" t="str">
        <f>IF('Member Bookings'!$B37=0,"",'Member Bookings'!$B37)</f>
        <v/>
      </c>
      <c r="C69" s="165"/>
      <c r="D69" s="21" t="str">
        <f>IF('Member Bookings'!$D37=0,"",'Member Bookings'!$D37)</f>
        <v/>
      </c>
      <c r="E69" s="20" t="str">
        <f>IF('Member Bookings'!$F37=0,"",'Member Bookings'!$F37)</f>
        <v/>
      </c>
      <c r="F69" s="22" t="str">
        <f>IF('Member Bookings'!$K37=0,"",'Member Bookings'!$K37)</f>
        <v/>
      </c>
      <c r="G69" s="145"/>
      <c r="H69" s="145"/>
      <c r="I69" s="145"/>
      <c r="J69" s="145"/>
      <c r="K69" s="145"/>
      <c r="L69" s="145"/>
    </row>
    <row r="70" spans="1:12" ht="22.5" customHeight="1" x14ac:dyDescent="0.3">
      <c r="A70" s="20">
        <f>A69+1</f>
        <v>33</v>
      </c>
      <c r="B70" s="164" t="str">
        <f>IF('Member Bookings'!$B38=0,"",'Member Bookings'!$B38)</f>
        <v/>
      </c>
      <c r="C70" s="165"/>
      <c r="D70" s="21" t="str">
        <f>IF('Member Bookings'!$D38=0,"",'Member Bookings'!$D38)</f>
        <v/>
      </c>
      <c r="E70" s="20" t="str">
        <f>IF('Member Bookings'!$F38=0,"",'Member Bookings'!$F38)</f>
        <v/>
      </c>
      <c r="F70" s="22" t="str">
        <f>IF('Member Bookings'!$K38=0,"",'Member Bookings'!$K38)</f>
        <v/>
      </c>
      <c r="G70" s="145"/>
      <c r="H70" s="145"/>
      <c r="I70" s="145"/>
      <c r="J70" s="145"/>
      <c r="K70" s="145"/>
      <c r="L70" s="145"/>
    </row>
    <row r="71" spans="1:12" ht="22.5" customHeight="1" x14ac:dyDescent="0.3">
      <c r="A71" s="20">
        <f t="shared" si="1"/>
        <v>34</v>
      </c>
      <c r="B71" s="164" t="str">
        <f>IF('Member Bookings'!$B39=0,"",'Member Bookings'!$B39)</f>
        <v/>
      </c>
      <c r="C71" s="165"/>
      <c r="D71" s="21" t="str">
        <f>IF('Member Bookings'!$D39=0,"",'Member Bookings'!$D39)</f>
        <v/>
      </c>
      <c r="E71" s="20" t="str">
        <f>IF('Member Bookings'!$F39=0,"",'Member Bookings'!$F39)</f>
        <v/>
      </c>
      <c r="F71" s="22" t="str">
        <f>IF('Member Bookings'!$K39=0,"",'Member Bookings'!$K39)</f>
        <v/>
      </c>
      <c r="G71" s="145"/>
      <c r="H71" s="145"/>
      <c r="I71" s="145"/>
      <c r="J71" s="145"/>
      <c r="K71" s="145"/>
      <c r="L71" s="145"/>
    </row>
    <row r="72" spans="1:12" ht="22.5" customHeight="1" x14ac:dyDescent="0.3">
      <c r="A72" s="5" t="s">
        <v>188</v>
      </c>
    </row>
    <row r="73" spans="1:12" ht="22.5" customHeight="1" x14ac:dyDescent="0.3">
      <c r="A73" t="s">
        <v>189</v>
      </c>
    </row>
    <row r="74" spans="1:12" ht="22.5" customHeight="1" x14ac:dyDescent="0.3">
      <c r="A74" s="166" t="s">
        <v>190</v>
      </c>
      <c r="B74" s="167"/>
      <c r="C74" s="160"/>
      <c r="D74" s="168" t="s">
        <v>191</v>
      </c>
      <c r="E74" s="160"/>
      <c r="F74" s="170" t="s">
        <v>192</v>
      </c>
      <c r="G74" s="152"/>
      <c r="H74" s="153"/>
      <c r="I74" s="168" t="s">
        <v>191</v>
      </c>
      <c r="J74" s="152"/>
      <c r="K74" s="153"/>
    </row>
    <row r="75" spans="1:12" ht="22.5" customHeight="1" x14ac:dyDescent="0.3">
      <c r="A75" s="166"/>
      <c r="B75" s="167"/>
      <c r="C75" s="161"/>
      <c r="D75" s="168"/>
      <c r="E75" s="161"/>
      <c r="F75" s="170"/>
      <c r="G75" s="154"/>
      <c r="H75" s="155"/>
      <c r="I75" s="168"/>
      <c r="J75" s="154"/>
      <c r="K75" s="155"/>
    </row>
    <row r="76" spans="1:12" ht="22.5" customHeight="1" x14ac:dyDescent="0.3">
      <c r="A76" s="117"/>
      <c r="B76" s="117"/>
      <c r="C76" s="2"/>
      <c r="D76" s="117"/>
      <c r="E76" s="2"/>
      <c r="F76" s="124"/>
      <c r="G76" s="2"/>
      <c r="H76" s="2"/>
      <c r="I76" s="117"/>
      <c r="J76" s="2"/>
      <c r="K76" s="2"/>
    </row>
    <row r="77" spans="1:12" ht="14.4" customHeight="1" x14ac:dyDescent="0.3"/>
    <row r="78" spans="1:12" ht="20.399999999999999" customHeight="1" x14ac:dyDescent="0.3">
      <c r="C78" t="s">
        <v>173</v>
      </c>
      <c r="G78" t="s">
        <v>174</v>
      </c>
      <c r="H78">
        <f>'Event Structure'!$D$2</f>
        <v>0</v>
      </c>
    </row>
    <row r="79" spans="1:12" ht="16.95" customHeight="1" x14ac:dyDescent="0.3">
      <c r="C79" t="s">
        <v>175</v>
      </c>
      <c r="G79" t="s">
        <v>176</v>
      </c>
      <c r="H79">
        <f>'Event Structure'!$D$4</f>
        <v>0</v>
      </c>
    </row>
    <row r="80" spans="1:12" ht="15.6" customHeight="1" x14ac:dyDescent="0.3">
      <c r="G80" t="s">
        <v>177</v>
      </c>
      <c r="H80" s="18">
        <f>'Event Structure'!$D$3</f>
        <v>0</v>
      </c>
      <c r="I80" s="2" t="s">
        <v>37</v>
      </c>
      <c r="J80" s="18">
        <f>'Event Structure'!$H$3</f>
        <v>0</v>
      </c>
    </row>
    <row r="81" spans="1:12" ht="12.6" customHeight="1" x14ac:dyDescent="0.3">
      <c r="A81" s="169" t="s">
        <v>194</v>
      </c>
      <c r="B81" s="169"/>
      <c r="C81" s="169"/>
      <c r="D81" s="169"/>
      <c r="E81" s="169"/>
      <c r="F81" s="169"/>
      <c r="G81" t="s">
        <v>179</v>
      </c>
      <c r="H81" s="2">
        <v>4</v>
      </c>
      <c r="I81" s="2" t="s">
        <v>180</v>
      </c>
      <c r="J81" s="19">
        <v>5</v>
      </c>
    </row>
    <row r="82" spans="1:12" ht="22.5" customHeight="1" x14ac:dyDescent="0.3">
      <c r="A82" s="169"/>
      <c r="B82" s="169"/>
      <c r="C82" s="169"/>
      <c r="D82" s="169"/>
      <c r="E82" s="169"/>
      <c r="F82" s="169"/>
    </row>
    <row r="83" spans="1:12" ht="16.2" customHeight="1" x14ac:dyDescent="0.3">
      <c r="A83" t="s">
        <v>182</v>
      </c>
    </row>
    <row r="84" spans="1:12" ht="22.5" customHeight="1" x14ac:dyDescent="0.3">
      <c r="A84" t="s">
        <v>183</v>
      </c>
    </row>
    <row r="85" spans="1:12" ht="18" customHeight="1" x14ac:dyDescent="0.3">
      <c r="A85" s="160"/>
      <c r="B85" s="146" t="s">
        <v>120</v>
      </c>
      <c r="C85" s="148"/>
      <c r="D85" s="141" t="s">
        <v>184</v>
      </c>
      <c r="E85" s="142" t="s">
        <v>124</v>
      </c>
      <c r="F85" s="142" t="s">
        <v>128</v>
      </c>
      <c r="G85" s="142" t="s">
        <v>185</v>
      </c>
      <c r="H85" s="142"/>
      <c r="I85" s="143"/>
      <c r="J85" s="146" t="s">
        <v>186</v>
      </c>
      <c r="K85" s="147"/>
      <c r="L85" s="148"/>
    </row>
    <row r="86" spans="1:12" ht="15" customHeight="1" x14ac:dyDescent="0.3">
      <c r="A86" s="161"/>
      <c r="B86" s="162"/>
      <c r="C86" s="163"/>
      <c r="D86" s="141"/>
      <c r="E86" s="142"/>
      <c r="F86" s="142"/>
      <c r="G86" s="142"/>
      <c r="H86" s="142"/>
      <c r="I86" s="143"/>
      <c r="J86" s="149" t="s">
        <v>193</v>
      </c>
      <c r="K86" s="150"/>
      <c r="L86" s="151"/>
    </row>
    <row r="87" spans="1:12" ht="22.5" customHeight="1" x14ac:dyDescent="0.3">
      <c r="A87" s="20">
        <f>A71+1</f>
        <v>35</v>
      </c>
      <c r="B87" s="164" t="str">
        <f>IF('Member Bookings'!$B40=0,"",'Member Bookings'!$B40)</f>
        <v/>
      </c>
      <c r="C87" s="165"/>
      <c r="D87" s="21" t="str">
        <f>IF('Member Bookings'!$D40=0,"",'Member Bookings'!$D40)</f>
        <v/>
      </c>
      <c r="E87" s="20" t="str">
        <f>IF('Member Bookings'!$F40=0,"",'Member Bookings'!$F40)</f>
        <v/>
      </c>
      <c r="F87" s="22" t="str">
        <f>IF('Member Bookings'!$K40=0,"",'Member Bookings'!$K40)</f>
        <v/>
      </c>
      <c r="G87" s="145"/>
      <c r="H87" s="145"/>
      <c r="I87" s="145"/>
      <c r="J87" s="145"/>
      <c r="K87" s="145"/>
      <c r="L87" s="145"/>
    </row>
    <row r="88" spans="1:12" ht="22.2" customHeight="1" x14ac:dyDescent="0.3">
      <c r="A88" s="20">
        <f t="shared" ref="A88:A95" si="2">A87+1</f>
        <v>36</v>
      </c>
      <c r="B88" s="164" t="str">
        <f>IF('Member Bookings'!$B41=0,"",'Member Bookings'!$B41)</f>
        <v/>
      </c>
      <c r="C88" s="165"/>
      <c r="D88" s="21" t="str">
        <f>IF('Member Bookings'!$D41=0,"",'Member Bookings'!$D41)</f>
        <v/>
      </c>
      <c r="E88" s="20" t="str">
        <f>IF('Member Bookings'!$F41=0,"",'Member Bookings'!$F41)</f>
        <v/>
      </c>
      <c r="F88" s="22" t="str">
        <f>IF('Member Bookings'!$K41=0,"",'Member Bookings'!$K41)</f>
        <v/>
      </c>
      <c r="G88" s="145"/>
      <c r="H88" s="145"/>
      <c r="I88" s="145"/>
      <c r="J88" s="145"/>
      <c r="K88" s="145"/>
      <c r="L88" s="145"/>
    </row>
    <row r="89" spans="1:12" ht="22.5" customHeight="1" x14ac:dyDescent="0.3">
      <c r="A89" s="20">
        <f t="shared" si="2"/>
        <v>37</v>
      </c>
      <c r="B89" s="164" t="str">
        <f>IF('Member Bookings'!$B42=0,"",'Member Bookings'!$B42)</f>
        <v/>
      </c>
      <c r="C89" s="165"/>
      <c r="D89" s="21" t="str">
        <f>IF('Member Bookings'!$D42=0,"",'Member Bookings'!$D42)</f>
        <v/>
      </c>
      <c r="E89" s="20" t="str">
        <f>IF('Member Bookings'!$F42=0,"",'Member Bookings'!$F42)</f>
        <v/>
      </c>
      <c r="F89" s="22" t="str">
        <f>IF('Member Bookings'!$K42=0,"",'Member Bookings'!$K42)</f>
        <v/>
      </c>
      <c r="G89" s="145"/>
      <c r="H89" s="145"/>
      <c r="I89" s="145"/>
      <c r="J89" s="145"/>
      <c r="K89" s="145"/>
      <c r="L89" s="145"/>
    </row>
    <row r="90" spans="1:12" ht="22.5" customHeight="1" x14ac:dyDescent="0.3">
      <c r="A90" s="20">
        <f t="shared" si="2"/>
        <v>38</v>
      </c>
      <c r="B90" s="164" t="str">
        <f>IF('Member Bookings'!$B43=0,"",'Member Bookings'!$B43)</f>
        <v/>
      </c>
      <c r="C90" s="165"/>
      <c r="D90" s="21" t="str">
        <f>IF('Member Bookings'!$D43=0,"",'Member Bookings'!$D43)</f>
        <v/>
      </c>
      <c r="E90" s="20" t="str">
        <f>IF('Member Bookings'!$F43=0,"",'Member Bookings'!$F43)</f>
        <v/>
      </c>
      <c r="F90" s="22" t="str">
        <f>IF('Member Bookings'!$K43=0,"",'Member Bookings'!$K43)</f>
        <v/>
      </c>
      <c r="G90" s="145"/>
      <c r="H90" s="145"/>
      <c r="I90" s="145"/>
      <c r="J90" s="145"/>
      <c r="K90" s="145"/>
      <c r="L90" s="145"/>
    </row>
    <row r="91" spans="1:12" ht="22.5" customHeight="1" x14ac:dyDescent="0.3">
      <c r="A91" s="20">
        <f t="shared" si="2"/>
        <v>39</v>
      </c>
      <c r="B91" s="164" t="str">
        <f>IF('Member Bookings'!$B44=0,"",'Member Bookings'!$B44)</f>
        <v/>
      </c>
      <c r="C91" s="165"/>
      <c r="D91" s="21" t="str">
        <f>IF('Member Bookings'!$D44=0,"",'Member Bookings'!$D44)</f>
        <v/>
      </c>
      <c r="E91" s="20" t="str">
        <f>IF('Member Bookings'!$F44=0,"",'Member Bookings'!$F44)</f>
        <v/>
      </c>
      <c r="F91" s="22" t="str">
        <f>IF('Member Bookings'!$K44=0,"",'Member Bookings'!$K44)</f>
        <v/>
      </c>
      <c r="G91" s="145"/>
      <c r="H91" s="145"/>
      <c r="I91" s="145"/>
      <c r="J91" s="145"/>
      <c r="K91" s="145"/>
      <c r="L91" s="145"/>
    </row>
    <row r="92" spans="1:12" ht="22.5" customHeight="1" x14ac:dyDescent="0.3">
      <c r="A92" s="20">
        <f t="shared" si="2"/>
        <v>40</v>
      </c>
      <c r="B92" s="164" t="str">
        <f>IF('Member Bookings'!$B45=0,"",'Member Bookings'!$B45)</f>
        <v/>
      </c>
      <c r="C92" s="165"/>
      <c r="D92" s="21" t="str">
        <f>IF('Member Bookings'!$D45=0,"",'Member Bookings'!$D45)</f>
        <v/>
      </c>
      <c r="E92" s="20" t="str">
        <f>IF('Member Bookings'!$F45=0,"",'Member Bookings'!$F45)</f>
        <v/>
      </c>
      <c r="F92" s="22" t="str">
        <f>IF('Member Bookings'!$K45=0,"",'Member Bookings'!$K45)</f>
        <v/>
      </c>
      <c r="G92" s="145"/>
      <c r="H92" s="145"/>
      <c r="I92" s="145"/>
      <c r="J92" s="145"/>
      <c r="K92" s="145"/>
      <c r="L92" s="145"/>
    </row>
    <row r="93" spans="1:12" ht="22.5" customHeight="1" x14ac:dyDescent="0.3">
      <c r="A93" s="20">
        <f t="shared" si="2"/>
        <v>41</v>
      </c>
      <c r="B93" s="164" t="str">
        <f>IF('Member Bookings'!$B46=0,"",'Member Bookings'!$B46)</f>
        <v/>
      </c>
      <c r="C93" s="165"/>
      <c r="D93" s="21" t="str">
        <f>IF('Member Bookings'!$D46=0,"",'Member Bookings'!$D46)</f>
        <v/>
      </c>
      <c r="E93" s="20" t="str">
        <f>IF('Member Bookings'!$F46=0,"",'Member Bookings'!$F46)</f>
        <v/>
      </c>
      <c r="F93" s="22" t="str">
        <f>IF('Member Bookings'!$K46=0,"",'Member Bookings'!$K46)</f>
        <v/>
      </c>
      <c r="G93" s="145"/>
      <c r="H93" s="145"/>
      <c r="I93" s="145"/>
      <c r="J93" s="144"/>
      <c r="K93" s="144"/>
      <c r="L93" s="144"/>
    </row>
    <row r="94" spans="1:12" ht="22.5" customHeight="1" x14ac:dyDescent="0.3">
      <c r="A94" s="20">
        <f t="shared" si="2"/>
        <v>42</v>
      </c>
      <c r="B94" s="164" t="str">
        <f>IF('Member Bookings'!$B47=0,"",'Member Bookings'!$B47)</f>
        <v/>
      </c>
      <c r="C94" s="165"/>
      <c r="D94" s="21" t="str">
        <f>IF('Member Bookings'!$D47=0,"",'Member Bookings'!$D47)</f>
        <v/>
      </c>
      <c r="E94" s="20" t="str">
        <f>IF('Member Bookings'!$F47=0,"",'Member Bookings'!$F47)</f>
        <v/>
      </c>
      <c r="F94" s="22" t="str">
        <f>IF('Member Bookings'!$K47=0,"",'Member Bookings'!$K47)</f>
        <v/>
      </c>
      <c r="G94" s="145"/>
      <c r="H94" s="145"/>
      <c r="I94" s="145"/>
      <c r="J94" s="145"/>
      <c r="K94" s="145"/>
      <c r="L94" s="145"/>
    </row>
    <row r="95" spans="1:12" ht="22.5" customHeight="1" x14ac:dyDescent="0.3">
      <c r="A95" s="20">
        <f t="shared" si="2"/>
        <v>43</v>
      </c>
      <c r="B95" s="164" t="str">
        <f>IF('Member Bookings'!$B48=0,"",'Member Bookings'!$B48)</f>
        <v/>
      </c>
      <c r="C95" s="165"/>
      <c r="D95" s="21" t="str">
        <f>IF('Member Bookings'!$D48=0,"",'Member Bookings'!$D48)</f>
        <v/>
      </c>
      <c r="E95" s="20" t="str">
        <f>IF('Member Bookings'!$F48=0,"",'Member Bookings'!$F48)</f>
        <v/>
      </c>
      <c r="F95" s="22" t="str">
        <f>IF('Member Bookings'!$K48=0,"",'Member Bookings'!$K48)</f>
        <v/>
      </c>
      <c r="G95" s="145"/>
      <c r="H95" s="145"/>
      <c r="I95" s="145"/>
      <c r="J95" s="145"/>
      <c r="K95" s="145"/>
      <c r="L95" s="145"/>
    </row>
    <row r="96" spans="1:12" ht="22.5" customHeight="1" x14ac:dyDescent="0.3">
      <c r="A96" s="5" t="s">
        <v>188</v>
      </c>
    </row>
    <row r="97" spans="1:12" ht="22.5" customHeight="1" x14ac:dyDescent="0.3">
      <c r="A97" t="s">
        <v>189</v>
      </c>
    </row>
    <row r="98" spans="1:12" ht="22.5" customHeight="1" x14ac:dyDescent="0.3">
      <c r="A98" s="166" t="s">
        <v>190</v>
      </c>
      <c r="B98" s="167"/>
      <c r="C98" s="160"/>
      <c r="D98" s="168" t="s">
        <v>191</v>
      </c>
      <c r="E98" s="160"/>
      <c r="F98" s="170" t="s">
        <v>192</v>
      </c>
      <c r="G98" s="152"/>
      <c r="H98" s="153"/>
      <c r="I98" s="168" t="s">
        <v>191</v>
      </c>
      <c r="J98" s="152"/>
      <c r="K98" s="153"/>
    </row>
    <row r="99" spans="1:12" ht="22.5" customHeight="1" x14ac:dyDescent="0.3">
      <c r="A99" s="166"/>
      <c r="B99" s="167"/>
      <c r="C99" s="161"/>
      <c r="D99" s="168"/>
      <c r="E99" s="161"/>
      <c r="F99" s="170"/>
      <c r="G99" s="154"/>
      <c r="H99" s="155"/>
      <c r="I99" s="168"/>
      <c r="J99" s="154"/>
      <c r="K99" s="155"/>
    </row>
    <row r="100" spans="1:12" ht="22.5" customHeight="1" x14ac:dyDescent="0.3">
      <c r="A100" s="117"/>
      <c r="B100" s="117"/>
      <c r="C100" s="2"/>
      <c r="D100" s="117"/>
      <c r="E100" s="2"/>
      <c r="F100" s="124"/>
      <c r="G100" s="2"/>
      <c r="H100" s="2"/>
      <c r="I100" s="117"/>
      <c r="J100" s="2"/>
      <c r="K100" s="2"/>
    </row>
    <row r="101" spans="1:12" ht="14.4" customHeight="1" x14ac:dyDescent="0.3"/>
    <row r="102" spans="1:12" ht="20.399999999999999" customHeight="1" x14ac:dyDescent="0.3">
      <c r="C102" t="s">
        <v>173</v>
      </c>
      <c r="G102" t="s">
        <v>174</v>
      </c>
      <c r="H102">
        <f>'Event Structure'!$D$2</f>
        <v>0</v>
      </c>
    </row>
    <row r="103" spans="1:12" ht="16.95" customHeight="1" x14ac:dyDescent="0.3">
      <c r="C103" t="s">
        <v>175</v>
      </c>
      <c r="G103" t="s">
        <v>176</v>
      </c>
      <c r="H103">
        <f>'Event Structure'!$D$4</f>
        <v>0</v>
      </c>
    </row>
    <row r="104" spans="1:12" ht="15.6" customHeight="1" x14ac:dyDescent="0.3">
      <c r="G104" t="s">
        <v>177</v>
      </c>
      <c r="H104" s="18">
        <f>'Event Structure'!$D$3</f>
        <v>0</v>
      </c>
      <c r="I104" s="2" t="s">
        <v>37</v>
      </c>
      <c r="J104" s="18">
        <f>'Event Structure'!$H$3</f>
        <v>0</v>
      </c>
    </row>
    <row r="105" spans="1:12" ht="12.6" customHeight="1" x14ac:dyDescent="0.3">
      <c r="A105" s="169" t="s">
        <v>194</v>
      </c>
      <c r="B105" s="169"/>
      <c r="C105" s="169"/>
      <c r="D105" s="169"/>
      <c r="E105" s="169"/>
      <c r="F105" s="169"/>
      <c r="G105" t="s">
        <v>179</v>
      </c>
      <c r="H105" s="2">
        <v>5</v>
      </c>
      <c r="I105" s="2" t="s">
        <v>180</v>
      </c>
      <c r="J105" s="19">
        <v>5</v>
      </c>
    </row>
    <row r="106" spans="1:12" ht="22.5" customHeight="1" x14ac:dyDescent="0.3">
      <c r="A106" s="169"/>
      <c r="B106" s="169"/>
      <c r="C106" s="169"/>
      <c r="D106" s="169"/>
      <c r="E106" s="169"/>
      <c r="F106" s="169"/>
    </row>
    <row r="107" spans="1:12" ht="16.2" customHeight="1" x14ac:dyDescent="0.3">
      <c r="A107" t="s">
        <v>182</v>
      </c>
    </row>
    <row r="108" spans="1:12" ht="22.5" customHeight="1" x14ac:dyDescent="0.3">
      <c r="A108" t="s">
        <v>183</v>
      </c>
    </row>
    <row r="109" spans="1:12" ht="18" customHeight="1" x14ac:dyDescent="0.3">
      <c r="A109" s="160"/>
      <c r="B109" s="146" t="s">
        <v>120</v>
      </c>
      <c r="C109" s="148"/>
      <c r="D109" s="141" t="s">
        <v>184</v>
      </c>
      <c r="E109" s="142" t="s">
        <v>124</v>
      </c>
      <c r="F109" s="142" t="s">
        <v>128</v>
      </c>
      <c r="G109" s="142" t="s">
        <v>185</v>
      </c>
      <c r="H109" s="142"/>
      <c r="I109" s="143"/>
      <c r="J109" s="146" t="s">
        <v>186</v>
      </c>
      <c r="K109" s="147"/>
      <c r="L109" s="148"/>
    </row>
    <row r="110" spans="1:12" ht="15" customHeight="1" x14ac:dyDescent="0.3">
      <c r="A110" s="161"/>
      <c r="B110" s="162"/>
      <c r="C110" s="163"/>
      <c r="D110" s="141"/>
      <c r="E110" s="142"/>
      <c r="F110" s="142"/>
      <c r="G110" s="142"/>
      <c r="H110" s="142"/>
      <c r="I110" s="143"/>
      <c r="J110" s="149" t="s">
        <v>193</v>
      </c>
      <c r="K110" s="150"/>
      <c r="L110" s="151"/>
    </row>
    <row r="111" spans="1:12" ht="22.5" customHeight="1" x14ac:dyDescent="0.3">
      <c r="A111" s="20">
        <f>A95+1</f>
        <v>44</v>
      </c>
      <c r="B111" s="164" t="str">
        <f>IF('Member Bookings'!$B49=0,"",'Member Bookings'!$B49)</f>
        <v/>
      </c>
      <c r="C111" s="165"/>
      <c r="D111" s="21" t="str">
        <f>IF('Member Bookings'!$D49=0,"",'Member Bookings'!$D49)</f>
        <v/>
      </c>
      <c r="E111" s="20" t="str">
        <f>IF('Member Bookings'!$F49=0,"",'Member Bookings'!$F49)</f>
        <v/>
      </c>
      <c r="F111" s="22" t="str">
        <f>IF('Member Bookings'!$K49=0,"",'Member Bookings'!$K49)</f>
        <v/>
      </c>
      <c r="G111" s="145"/>
      <c r="H111" s="145"/>
      <c r="I111" s="145"/>
      <c r="J111" s="145"/>
      <c r="K111" s="145"/>
      <c r="L111" s="145"/>
    </row>
    <row r="112" spans="1:12" ht="22.5" customHeight="1" x14ac:dyDescent="0.3">
      <c r="A112" s="20">
        <f>A111+1</f>
        <v>45</v>
      </c>
      <c r="B112" s="164" t="str">
        <f>IF('Member Bookings'!$B50=0,"",'Member Bookings'!$B50)</f>
        <v/>
      </c>
      <c r="C112" s="165"/>
      <c r="D112" s="21" t="str">
        <f>IF('Member Bookings'!$D50=0,"",'Member Bookings'!$D50)</f>
        <v/>
      </c>
      <c r="E112" s="20" t="str">
        <f>IF('Member Bookings'!$F50=0,"",'Member Bookings'!$F50)</f>
        <v/>
      </c>
      <c r="F112" s="22" t="str">
        <f>IF('Member Bookings'!$K50=0,"",'Member Bookings'!$K50)</f>
        <v/>
      </c>
      <c r="G112" s="145"/>
      <c r="H112" s="145"/>
      <c r="I112" s="145"/>
      <c r="J112" s="145"/>
      <c r="K112" s="145"/>
      <c r="L112" s="145"/>
    </row>
    <row r="113" spans="1:12" ht="22.5" customHeight="1" x14ac:dyDescent="0.3">
      <c r="A113" s="20">
        <f>A112+1</f>
        <v>46</v>
      </c>
      <c r="B113" s="164" t="str">
        <f>IF('Member Bookings'!$B51=0,"",'Member Bookings'!$B51)</f>
        <v/>
      </c>
      <c r="C113" s="165"/>
      <c r="D113" s="21" t="str">
        <f>IF('Member Bookings'!$D51=0,"",'Member Bookings'!$D51)</f>
        <v/>
      </c>
      <c r="E113" s="20" t="str">
        <f>IF('Member Bookings'!$F51=0,"",'Member Bookings'!$F51)</f>
        <v/>
      </c>
      <c r="F113" s="22" t="str">
        <f>IF('Member Bookings'!$K51=0,"",'Member Bookings'!$K51)</f>
        <v/>
      </c>
      <c r="G113" s="145"/>
      <c r="H113" s="145"/>
      <c r="I113" s="145"/>
      <c r="J113" s="145"/>
      <c r="K113" s="145"/>
      <c r="L113" s="145"/>
    </row>
    <row r="114" spans="1:12" ht="22.5" customHeight="1" x14ac:dyDescent="0.3">
      <c r="A114" s="20">
        <f>A113+1</f>
        <v>47</v>
      </c>
      <c r="B114" s="164" t="str">
        <f>IF('Member Bookings'!$B52=0,"",'Member Bookings'!$B52)</f>
        <v/>
      </c>
      <c r="C114" s="165"/>
      <c r="D114" s="21" t="str">
        <f>IF('Member Bookings'!$D52=0,"",'Member Bookings'!$D52)</f>
        <v/>
      </c>
      <c r="E114" s="20" t="str">
        <f>IF('Member Bookings'!$F52=0,"",'Member Bookings'!$F52)</f>
        <v/>
      </c>
      <c r="F114" s="22" t="str">
        <f>IF('Member Bookings'!$K52=0,"",'Member Bookings'!$K52)</f>
        <v/>
      </c>
      <c r="G114" s="145"/>
      <c r="H114" s="145"/>
      <c r="I114" s="145"/>
      <c r="J114" s="145"/>
      <c r="K114" s="145"/>
      <c r="L114" s="145"/>
    </row>
    <row r="115" spans="1:12" ht="22.5" customHeight="1" x14ac:dyDescent="0.3">
      <c r="A115" s="20">
        <f t="shared" ref="A115:A151" si="3">A114+1</f>
        <v>48</v>
      </c>
      <c r="B115" s="164" t="str">
        <f>IF('Member Bookings'!$B53=0,"",'Member Bookings'!$B53)</f>
        <v/>
      </c>
      <c r="C115" s="165"/>
      <c r="D115" s="21" t="str">
        <f>IF('Member Bookings'!$D53=0,"",'Member Bookings'!$D53)</f>
        <v/>
      </c>
      <c r="E115" s="20" t="str">
        <f>IF('Member Bookings'!$F53=0,"",'Member Bookings'!$F53)</f>
        <v/>
      </c>
      <c r="F115" s="22" t="str">
        <f>IF('Member Bookings'!$K53=0,"",'Member Bookings'!$K53)</f>
        <v/>
      </c>
      <c r="G115" s="145"/>
      <c r="H115" s="145"/>
      <c r="I115" s="145"/>
      <c r="J115" s="145"/>
      <c r="K115" s="145"/>
      <c r="L115" s="145"/>
    </row>
    <row r="116" spans="1:12" ht="22.5" customHeight="1" x14ac:dyDescent="0.3">
      <c r="A116" s="20">
        <f t="shared" si="3"/>
        <v>49</v>
      </c>
      <c r="B116" s="164" t="str">
        <f>IF('Member Bookings'!$B54=0,"",'Member Bookings'!$B54)</f>
        <v/>
      </c>
      <c r="C116" s="165"/>
      <c r="D116" s="21" t="str">
        <f>IF('Member Bookings'!$D54=0,"",'Member Bookings'!$D54)</f>
        <v/>
      </c>
      <c r="E116" s="20" t="str">
        <f>IF('Member Bookings'!$F54=0,"",'Member Bookings'!$F54)</f>
        <v/>
      </c>
      <c r="F116" s="22" t="str">
        <f>IF('Member Bookings'!$K54=0,"",'Member Bookings'!$K54)</f>
        <v/>
      </c>
      <c r="G116" s="145"/>
      <c r="H116" s="145"/>
      <c r="I116" s="145"/>
      <c r="J116" s="145"/>
      <c r="K116" s="145"/>
      <c r="L116" s="145"/>
    </row>
    <row r="117" spans="1:12" ht="22.5" customHeight="1" x14ac:dyDescent="0.3">
      <c r="A117" s="20">
        <f t="shared" si="3"/>
        <v>50</v>
      </c>
      <c r="B117" s="164" t="e">
        <f>IF('Member Bookings'!#REF!=0,"",'Member Bookings'!#REF!)</f>
        <v>#REF!</v>
      </c>
      <c r="C117" s="165"/>
      <c r="D117" s="21" t="e">
        <f>IF('Member Bookings'!#REF!=0,"",'Member Bookings'!#REF!)</f>
        <v>#REF!</v>
      </c>
      <c r="E117" s="20" t="e">
        <f>IF('Member Bookings'!#REF!=0,"",'Member Bookings'!#REF!)</f>
        <v>#REF!</v>
      </c>
      <c r="F117" s="22" t="e">
        <f>IF('Member Bookings'!#REF!=0,"",'Member Bookings'!#REF!)</f>
        <v>#REF!</v>
      </c>
      <c r="G117" s="145"/>
      <c r="H117" s="145"/>
      <c r="I117" s="145"/>
      <c r="J117" s="145"/>
      <c r="K117" s="145"/>
      <c r="L117" s="145"/>
    </row>
    <row r="118" spans="1:12" ht="22.5" customHeight="1" x14ac:dyDescent="0.3">
      <c r="A118" s="20">
        <f t="shared" si="3"/>
        <v>51</v>
      </c>
      <c r="B118" s="164" t="str">
        <f>IF('Member Bookings'!$B55=0,"",'Member Bookings'!$B55)</f>
        <v/>
      </c>
      <c r="C118" s="165"/>
      <c r="D118" s="21" t="str">
        <f>IF('Member Bookings'!$D55=0,"",'Member Bookings'!$D55)</f>
        <v/>
      </c>
      <c r="E118" s="20" t="str">
        <f>IF('Member Bookings'!$F55=0,"",'Member Bookings'!$F55)</f>
        <v/>
      </c>
      <c r="F118" s="22" t="str">
        <f>IF('Member Bookings'!$K55=0,"",'Member Bookings'!$K55)</f>
        <v/>
      </c>
      <c r="G118" s="171"/>
      <c r="H118" s="172"/>
      <c r="I118" s="173"/>
      <c r="J118" s="171"/>
      <c r="K118" s="172"/>
      <c r="L118" s="173"/>
    </row>
    <row r="119" spans="1:12" ht="22.5" customHeight="1" x14ac:dyDescent="0.3">
      <c r="A119" s="20">
        <f t="shared" si="3"/>
        <v>52</v>
      </c>
      <c r="B119" s="164" t="str">
        <f>IF('Member Bookings'!$B56=0,"",'Member Bookings'!$B56)</f>
        <v/>
      </c>
      <c r="C119" s="165"/>
      <c r="D119" s="21" t="str">
        <f>IF('Member Bookings'!$D56=0,"",'Member Bookings'!$D56)</f>
        <v/>
      </c>
      <c r="E119" s="20" t="str">
        <f>IF('Member Bookings'!$F56=0,"",'Member Bookings'!$F56)</f>
        <v/>
      </c>
      <c r="F119" s="22" t="str">
        <f>IF('Member Bookings'!$K56=0,"",'Member Bookings'!$K56)</f>
        <v/>
      </c>
      <c r="G119" s="171"/>
      <c r="H119" s="172"/>
      <c r="I119" s="173"/>
      <c r="J119" s="171"/>
      <c r="K119" s="172"/>
      <c r="L119" s="173"/>
    </row>
    <row r="120" spans="1:12" ht="22.5" customHeight="1" x14ac:dyDescent="0.3">
      <c r="A120" s="5" t="s">
        <v>188</v>
      </c>
    </row>
    <row r="121" spans="1:12" ht="22.5" customHeight="1" x14ac:dyDescent="0.3">
      <c r="A121" t="s">
        <v>189</v>
      </c>
    </row>
    <row r="122" spans="1:12" ht="22.5" customHeight="1" x14ac:dyDescent="0.3">
      <c r="A122" s="166" t="s">
        <v>190</v>
      </c>
      <c r="B122" s="167"/>
      <c r="C122" s="160"/>
      <c r="D122" s="168" t="s">
        <v>191</v>
      </c>
      <c r="E122" s="160"/>
      <c r="F122" s="170" t="s">
        <v>192</v>
      </c>
      <c r="G122" s="152"/>
      <c r="H122" s="153"/>
      <c r="I122" s="168" t="s">
        <v>191</v>
      </c>
      <c r="J122" s="152"/>
      <c r="K122" s="153"/>
    </row>
    <row r="123" spans="1:12" ht="22.5" customHeight="1" x14ac:dyDescent="0.3">
      <c r="A123" s="166"/>
      <c r="B123" s="167"/>
      <c r="C123" s="161"/>
      <c r="D123" s="168"/>
      <c r="E123" s="161"/>
      <c r="F123" s="170"/>
      <c r="G123" s="154"/>
      <c r="H123" s="155"/>
      <c r="I123" s="168"/>
      <c r="J123" s="154"/>
      <c r="K123" s="155"/>
    </row>
    <row r="124" spans="1:12" ht="22.5" customHeight="1" x14ac:dyDescent="0.3">
      <c r="A124" s="117"/>
      <c r="B124" s="117"/>
      <c r="C124" s="2"/>
      <c r="D124" s="117"/>
      <c r="E124" s="2"/>
      <c r="F124" s="124"/>
      <c r="G124" s="2"/>
      <c r="H124" s="2"/>
      <c r="I124" s="117"/>
      <c r="J124" s="2"/>
      <c r="K124" s="2"/>
    </row>
    <row r="125" spans="1:12" ht="22.5" customHeight="1" x14ac:dyDescent="0.3">
      <c r="A125" s="20" t="e">
        <f>#REF!+1</f>
        <v>#REF!</v>
      </c>
      <c r="B125" s="164" t="str">
        <f>IF('Member Bookings'!$B58=0,"",'Member Bookings'!$B58)</f>
        <v/>
      </c>
      <c r="C125" s="165"/>
      <c r="D125" s="21" t="str">
        <f>IF('Member Bookings'!$D58=0,"",'Member Bookings'!$D58)</f>
        <v/>
      </c>
      <c r="E125" s="20" t="str">
        <f>IF('Member Bookings'!$F58=0,"",'Member Bookings'!$F58)</f>
        <v/>
      </c>
      <c r="F125" s="22" t="str">
        <f>IF('Member Bookings'!$K58=0,"",'Member Bookings'!$K58)</f>
        <v/>
      </c>
      <c r="G125" s="171"/>
      <c r="H125" s="172"/>
      <c r="I125" s="173"/>
      <c r="J125" s="171"/>
      <c r="K125" s="172"/>
      <c r="L125" s="173"/>
    </row>
    <row r="126" spans="1:12" ht="22.5" customHeight="1" x14ac:dyDescent="0.3">
      <c r="A126" s="20" t="e">
        <f>A125+1</f>
        <v>#REF!</v>
      </c>
      <c r="B126" s="164" t="str">
        <f>IF('Member Bookings'!$B59=0,"",'Member Bookings'!$B59)</f>
        <v/>
      </c>
      <c r="C126" s="165"/>
      <c r="D126" s="21" t="str">
        <f>IF('Member Bookings'!$E59=0,"",'Member Bookings'!$E59)</f>
        <v/>
      </c>
      <c r="E126" s="20" t="str">
        <f>IF('Member Bookings'!$F59=0,"",'Member Bookings'!$F59)</f>
        <v/>
      </c>
      <c r="F126" s="22" t="str">
        <f>IF('Member Bookings'!$K59=0,"",'Member Bookings'!$K59)</f>
        <v/>
      </c>
      <c r="G126" s="171"/>
      <c r="H126" s="172"/>
      <c r="I126" s="173"/>
      <c r="J126" s="171"/>
      <c r="K126" s="172"/>
      <c r="L126" s="173"/>
    </row>
    <row r="127" spans="1:12" ht="22.5" customHeight="1" x14ac:dyDescent="0.3">
      <c r="A127" s="20" t="e">
        <f t="shared" si="3"/>
        <v>#REF!</v>
      </c>
      <c r="B127" s="164" t="str">
        <f>IF('Member Bookings'!$B60=0,"",'Member Bookings'!$B60)</f>
        <v/>
      </c>
      <c r="C127" s="165"/>
      <c r="D127" s="21" t="str">
        <f>IF('Member Bookings'!$E60=0,"",'Member Bookings'!$E60)</f>
        <v/>
      </c>
      <c r="E127" s="20" t="str">
        <f>IF('Member Bookings'!$F60=0,"",'Member Bookings'!$F60)</f>
        <v/>
      </c>
      <c r="F127" s="22" t="str">
        <f>IF('Member Bookings'!$K60=0,"",'Member Bookings'!$K60)</f>
        <v/>
      </c>
      <c r="G127" s="171"/>
      <c r="H127" s="172"/>
      <c r="I127" s="173"/>
      <c r="J127" s="171"/>
      <c r="K127" s="172"/>
      <c r="L127" s="173"/>
    </row>
    <row r="128" spans="1:12" ht="22.5" customHeight="1" x14ac:dyDescent="0.3">
      <c r="A128" s="20" t="e">
        <f t="shared" si="3"/>
        <v>#REF!</v>
      </c>
      <c r="B128" s="164" t="str">
        <f>IF('Member Bookings'!$B61=0,"",'Member Bookings'!$B61)</f>
        <v/>
      </c>
      <c r="C128" s="165"/>
      <c r="D128" s="21" t="str">
        <f>IF('Member Bookings'!$E61=0,"",'Member Bookings'!$E61)</f>
        <v/>
      </c>
      <c r="E128" s="20" t="str">
        <f>IF('Member Bookings'!$F61=0,"",'Member Bookings'!$F61)</f>
        <v/>
      </c>
      <c r="F128" s="22" t="str">
        <f>IF('Member Bookings'!$K61=0,"",'Member Bookings'!$K61)</f>
        <v/>
      </c>
      <c r="G128" s="171"/>
      <c r="H128" s="172"/>
      <c r="I128" s="173"/>
      <c r="J128" s="171"/>
      <c r="K128" s="172"/>
      <c r="L128" s="173"/>
    </row>
    <row r="129" spans="1:12" ht="22.5" customHeight="1" x14ac:dyDescent="0.3">
      <c r="A129" s="20" t="e">
        <f t="shared" si="3"/>
        <v>#REF!</v>
      </c>
      <c r="B129" s="164" t="str">
        <f>IF('Member Bookings'!$B62=0,"",'Member Bookings'!$B62)</f>
        <v/>
      </c>
      <c r="C129" s="165"/>
      <c r="D129" s="21" t="str">
        <f>IF('Member Bookings'!$E62=0,"",'Member Bookings'!$E62)</f>
        <v/>
      </c>
      <c r="E129" s="20" t="str">
        <f>IF('Member Bookings'!$F62=0,"",'Member Bookings'!$F62)</f>
        <v/>
      </c>
      <c r="F129" s="22" t="str">
        <f>IF('Member Bookings'!$K62=0,"",'Member Bookings'!$K62)</f>
        <v/>
      </c>
      <c r="G129" s="171"/>
      <c r="H129" s="172"/>
      <c r="I129" s="173"/>
      <c r="J129" s="171"/>
      <c r="K129" s="172"/>
      <c r="L129" s="173"/>
    </row>
    <row r="130" spans="1:12" ht="3" customHeight="1" x14ac:dyDescent="0.3">
      <c r="A130" s="20" t="e">
        <f t="shared" si="3"/>
        <v>#REF!</v>
      </c>
      <c r="B130" s="164" t="str">
        <f>IF('Member Bookings'!$B63=0,"",'Member Bookings'!$B63)</f>
        <v/>
      </c>
      <c r="C130" s="165"/>
      <c r="D130" s="21" t="str">
        <f>IF('Member Bookings'!$E63=0,"",'Member Bookings'!$E63)</f>
        <v/>
      </c>
      <c r="E130" s="20" t="str">
        <f>IF('Member Bookings'!$F63=0,"",'Member Bookings'!$F63)</f>
        <v/>
      </c>
      <c r="F130" s="22" t="str">
        <f>IF('Member Bookings'!$K63=0,"",'Member Bookings'!$K63)</f>
        <v/>
      </c>
      <c r="G130" s="171"/>
      <c r="H130" s="172"/>
      <c r="I130" s="173"/>
      <c r="J130" s="171"/>
      <c r="K130" s="172"/>
      <c r="L130" s="173"/>
    </row>
    <row r="131" spans="1:12" x14ac:dyDescent="0.3">
      <c r="A131" s="20" t="e">
        <f t="shared" si="3"/>
        <v>#REF!</v>
      </c>
      <c r="B131" s="164" t="str">
        <f>IF('Member Bookings'!$B64=0,"",'Member Bookings'!$B64)</f>
        <v/>
      </c>
      <c r="C131" s="165"/>
      <c r="D131" s="21" t="str">
        <f>IF('Member Bookings'!$E64=0,"",'Member Bookings'!$E64)</f>
        <v/>
      </c>
      <c r="E131" s="20" t="str">
        <f>IF('Member Bookings'!$F64=0,"",'Member Bookings'!$F64)</f>
        <v/>
      </c>
      <c r="F131" s="22" t="str">
        <f>IF('Member Bookings'!$K64=0,"",'Member Bookings'!$K64)</f>
        <v/>
      </c>
      <c r="G131" s="171"/>
      <c r="H131" s="172"/>
      <c r="I131" s="173"/>
      <c r="J131" s="171"/>
      <c r="K131" s="172"/>
      <c r="L131" s="173"/>
    </row>
    <row r="132" spans="1:12" x14ac:dyDescent="0.3">
      <c r="A132" s="20" t="e">
        <f t="shared" si="3"/>
        <v>#REF!</v>
      </c>
      <c r="B132" s="164" t="str">
        <f>IF('Member Bookings'!$B65=0,"",'Member Bookings'!$B65)</f>
        <v/>
      </c>
      <c r="C132" s="165"/>
      <c r="D132" s="21" t="str">
        <f>IF('Member Bookings'!$E65=0,"",'Member Bookings'!$E65)</f>
        <v/>
      </c>
      <c r="E132" s="20" t="str">
        <f>IF('Member Bookings'!$F65=0,"",'Member Bookings'!$F65)</f>
        <v/>
      </c>
      <c r="F132" s="22" t="str">
        <f>IF('Member Bookings'!$K65=0,"",'Member Bookings'!$K65)</f>
        <v/>
      </c>
      <c r="G132" s="171"/>
      <c r="H132" s="172"/>
      <c r="I132" s="173"/>
      <c r="J132" s="171"/>
      <c r="K132" s="172"/>
      <c r="L132" s="173"/>
    </row>
    <row r="133" spans="1:12" x14ac:dyDescent="0.3">
      <c r="A133" s="20" t="e">
        <f t="shared" si="3"/>
        <v>#REF!</v>
      </c>
      <c r="B133" s="164" t="str">
        <f>IF('Member Bookings'!$B66=0,"",'Member Bookings'!$B66)</f>
        <v/>
      </c>
      <c r="C133" s="165"/>
      <c r="D133" s="21" t="str">
        <f>IF('Member Bookings'!$E66=0,"",'Member Bookings'!$E66)</f>
        <v/>
      </c>
      <c r="E133" s="20" t="str">
        <f>IF('Member Bookings'!$F66=0,"",'Member Bookings'!$F66)</f>
        <v/>
      </c>
      <c r="F133" s="22" t="str">
        <f>IF('Member Bookings'!$K66=0,"",'Member Bookings'!$K66)</f>
        <v/>
      </c>
      <c r="G133" s="171"/>
      <c r="H133" s="172"/>
      <c r="I133" s="173"/>
      <c r="J133" s="171"/>
      <c r="K133" s="172"/>
      <c r="L133" s="173"/>
    </row>
    <row r="134" spans="1:12" x14ac:dyDescent="0.3">
      <c r="A134" s="20" t="e">
        <f>A133+1</f>
        <v>#REF!</v>
      </c>
      <c r="B134" s="164" t="str">
        <f>IF('Member Bookings'!$B67=0,"",'Member Bookings'!$B67)</f>
        <v/>
      </c>
      <c r="C134" s="165"/>
      <c r="D134" s="21" t="str">
        <f>IF('Member Bookings'!$E67=0,"",'Member Bookings'!$E67)</f>
        <v/>
      </c>
      <c r="E134" s="20" t="str">
        <f>IF('Member Bookings'!$F67=0,"",'Member Bookings'!$F67)</f>
        <v/>
      </c>
      <c r="F134" s="22" t="str">
        <f>IF('Member Bookings'!$K67=0,"",'Member Bookings'!$K67)</f>
        <v/>
      </c>
      <c r="G134" s="145"/>
      <c r="H134" s="145"/>
      <c r="I134" s="145"/>
      <c r="J134" s="145"/>
      <c r="K134" s="145"/>
      <c r="L134" s="145"/>
    </row>
    <row r="135" spans="1:12" x14ac:dyDescent="0.3">
      <c r="A135" s="20" t="e">
        <f t="shared" si="3"/>
        <v>#REF!</v>
      </c>
      <c r="B135" s="164" t="str">
        <f>IF('Member Bookings'!$B68=0,"",'Member Bookings'!$B68)</f>
        <v/>
      </c>
      <c r="C135" s="165"/>
      <c r="D135" s="21" t="str">
        <f>IF('Member Bookings'!$E68=0,"",'Member Bookings'!$E68)</f>
        <v/>
      </c>
      <c r="E135" s="20" t="str">
        <f>IF('Member Bookings'!$F68=0,"",'Member Bookings'!$F68)</f>
        <v/>
      </c>
      <c r="F135" s="22" t="str">
        <f>IF('Member Bookings'!$K68=0,"",'Member Bookings'!$K68)</f>
        <v/>
      </c>
      <c r="G135" s="145"/>
      <c r="H135" s="145"/>
      <c r="I135" s="145"/>
      <c r="J135" s="145"/>
      <c r="K135" s="145"/>
      <c r="L135" s="145"/>
    </row>
    <row r="136" spans="1:12" x14ac:dyDescent="0.3">
      <c r="A136" s="20" t="e">
        <f t="shared" si="3"/>
        <v>#REF!</v>
      </c>
      <c r="B136" s="164" t="str">
        <f>IF('Member Bookings'!$B69=0,"",'Member Bookings'!$B69)</f>
        <v/>
      </c>
      <c r="C136" s="165"/>
      <c r="D136" s="21" t="str">
        <f>IF('Member Bookings'!$E69=0,"",'Member Bookings'!$E69)</f>
        <v/>
      </c>
      <c r="E136" s="20" t="str">
        <f>IF('Member Bookings'!$F69=0,"",'Member Bookings'!$F69)</f>
        <v/>
      </c>
      <c r="F136" s="22" t="str">
        <f>IF('Member Bookings'!$K69=0,"",'Member Bookings'!$K69)</f>
        <v/>
      </c>
      <c r="G136" s="145"/>
      <c r="H136" s="145"/>
      <c r="I136" s="145"/>
      <c r="J136" s="145"/>
      <c r="K136" s="145"/>
      <c r="L136" s="145"/>
    </row>
    <row r="137" spans="1:12" x14ac:dyDescent="0.3">
      <c r="A137" s="20" t="e">
        <f t="shared" si="3"/>
        <v>#REF!</v>
      </c>
      <c r="B137" s="164" t="str">
        <f>IF('Member Bookings'!$B70=0,"",'Member Bookings'!$B70)</f>
        <v/>
      </c>
      <c r="C137" s="165"/>
      <c r="D137" s="21" t="str">
        <f>IF('Member Bookings'!$E70=0,"",'Member Bookings'!$E70)</f>
        <v/>
      </c>
      <c r="E137" s="20" t="str">
        <f>IF('Member Bookings'!$F70=0,"",'Member Bookings'!$F70)</f>
        <v/>
      </c>
      <c r="F137" s="22" t="str">
        <f>IF('Member Bookings'!$K70=0,"",'Member Bookings'!$K70)</f>
        <v/>
      </c>
      <c r="G137" s="145"/>
      <c r="H137" s="145"/>
      <c r="I137" s="145"/>
      <c r="J137" s="145"/>
      <c r="K137" s="145"/>
      <c r="L137" s="145"/>
    </row>
    <row r="138" spans="1:12" x14ac:dyDescent="0.3">
      <c r="A138" s="20" t="e">
        <f t="shared" si="3"/>
        <v>#REF!</v>
      </c>
      <c r="B138" s="164" t="str">
        <f>IF('Member Bookings'!$B71=0,"",'Member Bookings'!$B71)</f>
        <v/>
      </c>
      <c r="C138" s="165"/>
      <c r="D138" s="21" t="str">
        <f>IF('Member Bookings'!$E71=0,"",'Member Bookings'!$E71)</f>
        <v/>
      </c>
      <c r="E138" s="20" t="str">
        <f>IF('Member Bookings'!$F71=0,"",'Member Bookings'!$F71)</f>
        <v/>
      </c>
      <c r="F138" s="22" t="str">
        <f>IF('Member Bookings'!$K71=0,"",'Member Bookings'!$K71)</f>
        <v/>
      </c>
      <c r="G138" s="145"/>
      <c r="H138" s="145"/>
      <c r="I138" s="145"/>
      <c r="J138" s="145"/>
      <c r="K138" s="145"/>
      <c r="L138" s="145"/>
    </row>
    <row r="139" spans="1:12" x14ac:dyDescent="0.3">
      <c r="A139" s="20" t="e">
        <f t="shared" si="3"/>
        <v>#REF!</v>
      </c>
      <c r="B139" s="164" t="str">
        <f>IF('Member Bookings'!$B72=0,"",'Member Bookings'!$B72)</f>
        <v/>
      </c>
      <c r="C139" s="165"/>
      <c r="D139" s="21" t="str">
        <f>IF('Member Bookings'!$E72=0,"",'Member Bookings'!$E72)</f>
        <v/>
      </c>
      <c r="E139" s="20" t="str">
        <f>IF('Member Bookings'!$F72=0,"",'Member Bookings'!$F72)</f>
        <v/>
      </c>
      <c r="F139" s="22" t="str">
        <f>IF('Member Bookings'!$K72=0,"",'Member Bookings'!$K72)</f>
        <v/>
      </c>
      <c r="G139" s="145"/>
      <c r="H139" s="145"/>
      <c r="I139" s="145"/>
      <c r="J139" s="145"/>
      <c r="K139" s="145"/>
      <c r="L139" s="145"/>
    </row>
    <row r="140" spans="1:12" x14ac:dyDescent="0.3">
      <c r="A140" s="20" t="e">
        <f t="shared" si="3"/>
        <v>#REF!</v>
      </c>
      <c r="B140" s="164" t="str">
        <f>IF('Member Bookings'!$B73=0,"",'Member Bookings'!$B73)</f>
        <v/>
      </c>
      <c r="C140" s="165"/>
      <c r="D140" s="21" t="str">
        <f>IF('Member Bookings'!$E73=0,"",'Member Bookings'!$E73)</f>
        <v/>
      </c>
      <c r="E140" s="20" t="str">
        <f>IF('Member Bookings'!$F73=0,"",'Member Bookings'!$F73)</f>
        <v/>
      </c>
      <c r="F140" s="22" t="str">
        <f>IF('Member Bookings'!$K73=0,"",'Member Bookings'!$K73)</f>
        <v/>
      </c>
      <c r="G140" s="145"/>
      <c r="H140" s="145"/>
      <c r="I140" s="145"/>
      <c r="J140" s="145"/>
      <c r="K140" s="145"/>
      <c r="L140" s="145"/>
    </row>
    <row r="141" spans="1:12" x14ac:dyDescent="0.3">
      <c r="A141" s="20" t="e">
        <f t="shared" si="3"/>
        <v>#REF!</v>
      </c>
      <c r="B141" s="164" t="str">
        <f>IF('Member Bookings'!$B74=0,"",'Member Bookings'!$B74)</f>
        <v/>
      </c>
      <c r="C141" s="165"/>
      <c r="D141" s="21" t="str">
        <f>IF('Member Bookings'!$E74=0,"",'Member Bookings'!$E74)</f>
        <v/>
      </c>
      <c r="E141" s="20" t="str">
        <f>IF('Member Bookings'!$F74=0,"",'Member Bookings'!$F74)</f>
        <v/>
      </c>
      <c r="F141" s="22" t="str">
        <f>IF('Member Bookings'!$K74=0,"",'Member Bookings'!$K74)</f>
        <v/>
      </c>
      <c r="G141" s="145"/>
      <c r="H141" s="145"/>
      <c r="I141" s="145"/>
      <c r="J141" s="145"/>
      <c r="K141" s="145"/>
      <c r="L141" s="145"/>
    </row>
    <row r="142" spans="1:12" x14ac:dyDescent="0.3">
      <c r="A142" s="20" t="e">
        <f t="shared" si="3"/>
        <v>#REF!</v>
      </c>
      <c r="B142" s="164" t="str">
        <f>IF('Member Bookings'!$B75=0,"",'Member Bookings'!$B75)</f>
        <v/>
      </c>
      <c r="C142" s="165"/>
      <c r="D142" s="21" t="str">
        <f>IF('Member Bookings'!$E75=0,"",'Member Bookings'!$E75)</f>
        <v/>
      </c>
      <c r="E142" s="20" t="str">
        <f>IF('Member Bookings'!$F75=0,"",'Member Bookings'!$F75)</f>
        <v/>
      </c>
      <c r="F142" s="22" t="str">
        <f>IF('Member Bookings'!$K75=0,"",'Member Bookings'!$K75)</f>
        <v/>
      </c>
      <c r="G142" s="145"/>
      <c r="H142" s="145"/>
      <c r="I142" s="145"/>
      <c r="J142" s="145"/>
      <c r="K142" s="145"/>
      <c r="L142" s="145"/>
    </row>
    <row r="143" spans="1:12" x14ac:dyDescent="0.3">
      <c r="A143" s="20" t="e">
        <f t="shared" si="3"/>
        <v>#REF!</v>
      </c>
      <c r="B143" s="164" t="str">
        <f>IF('Member Bookings'!$B76=0,"",'Member Bookings'!$B76)</f>
        <v/>
      </c>
      <c r="C143" s="165"/>
      <c r="D143" s="21" t="str">
        <f>IF('Member Bookings'!$E76=0,"",'Member Bookings'!$E76)</f>
        <v/>
      </c>
      <c r="E143" s="20" t="str">
        <f>IF('Member Bookings'!$F76=0,"",'Member Bookings'!$F76)</f>
        <v/>
      </c>
      <c r="F143" s="22" t="str">
        <f>IF('Member Bookings'!$K76=0,"",'Member Bookings'!$K76)</f>
        <v/>
      </c>
      <c r="G143" s="145"/>
      <c r="H143" s="145"/>
      <c r="I143" s="145"/>
      <c r="J143" s="145"/>
      <c r="K143" s="145"/>
      <c r="L143" s="145"/>
    </row>
    <row r="144" spans="1:12" ht="22.5" customHeight="1" x14ac:dyDescent="0.3">
      <c r="A144" s="20" t="e">
        <f t="shared" si="3"/>
        <v>#REF!</v>
      </c>
      <c r="B144" s="164" t="str">
        <f>IF('Member Bookings'!$B77=0,"",'Member Bookings'!$B77)</f>
        <v/>
      </c>
      <c r="C144" s="165"/>
      <c r="D144" s="21" t="str">
        <f>IF('Member Bookings'!$E77=0,"",'Member Bookings'!$E77)</f>
        <v/>
      </c>
      <c r="E144" s="20" t="str">
        <f>IF('Member Bookings'!$F77=0,"",'Member Bookings'!$F77)</f>
        <v/>
      </c>
      <c r="F144" s="22" t="str">
        <f>IF('Member Bookings'!$K77=0,"",'Member Bookings'!$K77)</f>
        <v/>
      </c>
      <c r="G144" s="145"/>
      <c r="H144" s="145"/>
      <c r="I144" s="145"/>
      <c r="J144" s="145"/>
      <c r="K144" s="145"/>
      <c r="L144" s="145"/>
    </row>
    <row r="145" spans="1:12" ht="22.5" customHeight="1" x14ac:dyDescent="0.3">
      <c r="A145" s="20" t="e">
        <f t="shared" si="3"/>
        <v>#REF!</v>
      </c>
      <c r="B145" s="164" t="str">
        <f>IF('Member Bookings'!$B78=0,"",'Member Bookings'!$B78)</f>
        <v/>
      </c>
      <c r="C145" s="165"/>
      <c r="D145" s="21" t="str">
        <f>IF('Member Bookings'!$E78=0,"",'Member Bookings'!$E78)</f>
        <v/>
      </c>
      <c r="E145" s="20" t="str">
        <f>IF('Member Bookings'!$F78=0,"",'Member Bookings'!$F78)</f>
        <v/>
      </c>
      <c r="F145" s="22" t="str">
        <f>IF('Member Bookings'!$K78=0,"",'Member Bookings'!$K78)</f>
        <v/>
      </c>
      <c r="G145" s="145"/>
      <c r="H145" s="145"/>
      <c r="I145" s="145"/>
      <c r="J145" s="145"/>
      <c r="K145" s="145"/>
      <c r="L145" s="145"/>
    </row>
    <row r="146" spans="1:12" ht="22.5" customHeight="1" x14ac:dyDescent="0.3">
      <c r="A146" s="20" t="e">
        <f t="shared" si="3"/>
        <v>#REF!</v>
      </c>
      <c r="B146" s="164" t="str">
        <f>IF('Member Bookings'!$B79=0,"",'Member Bookings'!$B79)</f>
        <v/>
      </c>
      <c r="C146" s="165"/>
      <c r="D146" s="21" t="str">
        <f>IF('Member Bookings'!$E79=0,"",'Member Bookings'!$E79)</f>
        <v/>
      </c>
      <c r="E146" s="20" t="str">
        <f>IF('Member Bookings'!$F79=0,"",'Member Bookings'!$F79)</f>
        <v/>
      </c>
      <c r="F146" s="22" t="str">
        <f>IF('Member Bookings'!$K79=0,"",'Member Bookings'!$K79)</f>
        <v/>
      </c>
      <c r="G146" s="145"/>
      <c r="H146" s="145"/>
      <c r="I146" s="145"/>
      <c r="J146" s="145"/>
      <c r="K146" s="145"/>
      <c r="L146" s="145"/>
    </row>
    <row r="147" spans="1:12" ht="22.5" customHeight="1" x14ac:dyDescent="0.3">
      <c r="A147" s="20" t="e">
        <f t="shared" si="3"/>
        <v>#REF!</v>
      </c>
      <c r="B147" s="164" t="str">
        <f>IF('Member Bookings'!$B80=0,"",'Member Bookings'!$B80)</f>
        <v/>
      </c>
      <c r="C147" s="165"/>
      <c r="D147" s="21" t="str">
        <f>IF('Member Bookings'!$E80=0,"",'Member Bookings'!$E80)</f>
        <v/>
      </c>
      <c r="E147" s="20" t="str">
        <f>IF('Member Bookings'!$F80=0,"",'Member Bookings'!$F80)</f>
        <v/>
      </c>
      <c r="F147" s="22" t="str">
        <f>IF('Member Bookings'!$K80=0,"",'Member Bookings'!$K80)</f>
        <v/>
      </c>
      <c r="G147" s="145"/>
      <c r="H147" s="145"/>
      <c r="I147" s="145"/>
      <c r="J147" s="145"/>
      <c r="K147" s="145"/>
      <c r="L147" s="145"/>
    </row>
    <row r="148" spans="1:12" ht="22.5" customHeight="1" x14ac:dyDescent="0.3">
      <c r="A148" s="20" t="e">
        <f t="shared" si="3"/>
        <v>#REF!</v>
      </c>
      <c r="B148" s="164" t="str">
        <f>IF('Member Bookings'!$B81=0,"",'Member Bookings'!$B81)</f>
        <v/>
      </c>
      <c r="C148" s="165"/>
      <c r="D148" s="21" t="str">
        <f>IF('Member Bookings'!$E81=0,"",'Member Bookings'!$E81)</f>
        <v/>
      </c>
      <c r="E148" s="20" t="str">
        <f>IF('Member Bookings'!$F81=0,"",'Member Bookings'!$F81)</f>
        <v/>
      </c>
      <c r="F148" s="22" t="str">
        <f>IF('Member Bookings'!$K81=0,"",'Member Bookings'!$K81)</f>
        <v/>
      </c>
      <c r="G148" s="145"/>
      <c r="H148" s="145"/>
      <c r="I148" s="145"/>
      <c r="J148" s="145"/>
      <c r="K148" s="145"/>
      <c r="L148" s="145"/>
    </row>
    <row r="149" spans="1:12" ht="22.5" customHeight="1" x14ac:dyDescent="0.3">
      <c r="A149" s="20" t="e">
        <f t="shared" si="3"/>
        <v>#REF!</v>
      </c>
      <c r="B149" s="164" t="str">
        <f>IF('Member Bookings'!$B82=0,"",'Member Bookings'!$B82)</f>
        <v/>
      </c>
      <c r="C149" s="165"/>
      <c r="D149" s="21" t="str">
        <f>IF('Member Bookings'!$E82=0,"",'Member Bookings'!$E82)</f>
        <v/>
      </c>
      <c r="E149" s="20" t="str">
        <f>IF('Member Bookings'!$F82=0,"",'Member Bookings'!$F82)</f>
        <v/>
      </c>
      <c r="F149" s="22" t="str">
        <f>IF('Member Bookings'!$K82=0,"",'Member Bookings'!$K82)</f>
        <v/>
      </c>
      <c r="G149" s="145"/>
      <c r="H149" s="145"/>
      <c r="I149" s="145"/>
      <c r="J149" s="145"/>
      <c r="K149" s="145"/>
      <c r="L149" s="145"/>
    </row>
    <row r="150" spans="1:12" ht="22.5" customHeight="1" x14ac:dyDescent="0.3">
      <c r="A150" s="20" t="e">
        <f t="shared" si="3"/>
        <v>#REF!</v>
      </c>
      <c r="B150" s="164" t="str">
        <f>IF('Member Bookings'!$B83=0,"",'Member Bookings'!$B83)</f>
        <v/>
      </c>
      <c r="C150" s="165"/>
      <c r="D150" s="21" t="str">
        <f>IF('Member Bookings'!$E83=0,"",'Member Bookings'!$E83)</f>
        <v/>
      </c>
      <c r="E150" s="20" t="str">
        <f>IF('Member Bookings'!$F83=0,"",'Member Bookings'!$F83)</f>
        <v/>
      </c>
      <c r="F150" s="22" t="str">
        <f>IF('Member Bookings'!$K83=0,"",'Member Bookings'!$K83)</f>
        <v/>
      </c>
      <c r="G150" s="145"/>
      <c r="H150" s="145"/>
      <c r="I150" s="145"/>
      <c r="J150" s="145"/>
      <c r="K150" s="145"/>
      <c r="L150" s="145"/>
    </row>
    <row r="151" spans="1:12" ht="22.5" customHeight="1" x14ac:dyDescent="0.3">
      <c r="A151" s="20" t="e">
        <f t="shared" si="3"/>
        <v>#REF!</v>
      </c>
      <c r="B151" s="164" t="str">
        <f>IF('Member Bookings'!$B84=0,"",'Member Bookings'!$B84)</f>
        <v/>
      </c>
      <c r="C151" s="165"/>
      <c r="D151" s="21" t="str">
        <f>IF('Member Bookings'!$E84=0,"",'Member Bookings'!$E84)</f>
        <v/>
      </c>
      <c r="E151" s="20" t="str">
        <f>IF('Member Bookings'!$F84=0,"",'Member Bookings'!$F84)</f>
        <v/>
      </c>
      <c r="F151" s="22" t="str">
        <f>IF('Member Bookings'!$K84=0,"",'Member Bookings'!$K84)</f>
        <v/>
      </c>
      <c r="G151" s="145"/>
      <c r="H151" s="145"/>
      <c r="I151" s="145"/>
      <c r="J151" s="145"/>
      <c r="K151" s="145"/>
      <c r="L151" s="145"/>
    </row>
    <row r="152" spans="1:12" ht="22.5" customHeight="1" x14ac:dyDescent="0.3"/>
    <row r="153" spans="1:12" ht="22.5" customHeight="1" x14ac:dyDescent="0.3">
      <c r="A153" s="5" t="s">
        <v>188</v>
      </c>
    </row>
    <row r="154" spans="1:12" ht="22.5" customHeight="1" x14ac:dyDescent="0.3">
      <c r="A154" t="s">
        <v>189</v>
      </c>
    </row>
    <row r="155" spans="1:12" ht="22.5" customHeight="1" x14ac:dyDescent="0.3">
      <c r="A155" s="166" t="s">
        <v>190</v>
      </c>
      <c r="B155" s="167"/>
      <c r="C155" s="160"/>
      <c r="D155" s="168" t="s">
        <v>191</v>
      </c>
      <c r="E155" s="160"/>
      <c r="F155" s="170" t="s">
        <v>192</v>
      </c>
      <c r="G155" s="152"/>
      <c r="H155" s="153"/>
      <c r="I155" s="168" t="s">
        <v>191</v>
      </c>
      <c r="J155" s="152"/>
      <c r="K155" s="153"/>
    </row>
    <row r="156" spans="1:12" ht="22.5" customHeight="1" x14ac:dyDescent="0.3">
      <c r="A156" s="166"/>
      <c r="B156" s="167"/>
      <c r="C156" s="161"/>
      <c r="D156" s="168"/>
      <c r="E156" s="161"/>
      <c r="F156" s="170"/>
      <c r="G156" s="154"/>
      <c r="H156" s="155"/>
      <c r="I156" s="168"/>
      <c r="J156" s="154"/>
      <c r="K156" s="155"/>
    </row>
    <row r="157" spans="1:12" ht="22.5" customHeight="1" x14ac:dyDescent="0.3">
      <c r="C157" t="s">
        <v>173</v>
      </c>
      <c r="G157" t="s">
        <v>174</v>
      </c>
      <c r="H157">
        <f>'Event Structure'!$D$2</f>
        <v>0</v>
      </c>
    </row>
    <row r="158" spans="1:12" ht="22.5" customHeight="1" x14ac:dyDescent="0.3">
      <c r="C158" t="s">
        <v>175</v>
      </c>
      <c r="G158" t="s">
        <v>176</v>
      </c>
      <c r="H158">
        <f>'Event Structure'!$D$4</f>
        <v>0</v>
      </c>
    </row>
    <row r="159" spans="1:12" ht="22.5" customHeight="1" x14ac:dyDescent="0.3">
      <c r="G159" t="s">
        <v>177</v>
      </c>
      <c r="H159" s="18">
        <f>'Event Structure'!$D$3</f>
        <v>0</v>
      </c>
      <c r="I159" s="2" t="s">
        <v>37</v>
      </c>
      <c r="J159" s="18">
        <f>'Event Structure'!$H$3</f>
        <v>0</v>
      </c>
    </row>
    <row r="160" spans="1:12" ht="22.5" customHeight="1" x14ac:dyDescent="0.3">
      <c r="A160" s="169" t="s">
        <v>194</v>
      </c>
      <c r="B160" s="169"/>
      <c r="C160" s="169"/>
      <c r="D160" s="169"/>
      <c r="E160" s="169"/>
      <c r="F160" s="169"/>
      <c r="G160" t="s">
        <v>179</v>
      </c>
      <c r="H160" s="2">
        <v>3</v>
      </c>
      <c r="I160" s="2" t="s">
        <v>180</v>
      </c>
      <c r="J160" s="19"/>
    </row>
    <row r="161" spans="1:12" ht="22.5" customHeight="1" x14ac:dyDescent="0.3">
      <c r="A161" s="169"/>
      <c r="B161" s="169"/>
      <c r="C161" s="169"/>
      <c r="D161" s="169"/>
      <c r="E161" s="169"/>
      <c r="F161" s="169"/>
    </row>
    <row r="162" spans="1:12" ht="22.5" customHeight="1" x14ac:dyDescent="0.3">
      <c r="A162" t="s">
        <v>182</v>
      </c>
    </row>
    <row r="163" spans="1:12" ht="22.5" customHeight="1" x14ac:dyDescent="0.3">
      <c r="A163" t="s">
        <v>183</v>
      </c>
    </row>
    <row r="164" spans="1:12" ht="22.5" customHeight="1" x14ac:dyDescent="0.3">
      <c r="A164" s="160"/>
      <c r="B164" s="146" t="s">
        <v>120</v>
      </c>
      <c r="C164" s="148"/>
      <c r="D164" s="141" t="s">
        <v>184</v>
      </c>
      <c r="E164" s="142" t="s">
        <v>124</v>
      </c>
      <c r="F164" s="142" t="s">
        <v>128</v>
      </c>
      <c r="G164" s="142" t="s">
        <v>185</v>
      </c>
      <c r="H164" s="142"/>
      <c r="I164" s="143"/>
      <c r="J164" s="146" t="s">
        <v>186</v>
      </c>
      <c r="K164" s="147"/>
      <c r="L164" s="148"/>
    </row>
    <row r="165" spans="1:12" ht="22.5" customHeight="1" x14ac:dyDescent="0.3">
      <c r="A165" s="161"/>
      <c r="B165" s="162"/>
      <c r="C165" s="163"/>
      <c r="D165" s="141"/>
      <c r="E165" s="142"/>
      <c r="F165" s="142"/>
      <c r="G165" s="142"/>
      <c r="H165" s="142"/>
      <c r="I165" s="143"/>
      <c r="J165" s="149" t="s">
        <v>193</v>
      </c>
      <c r="K165" s="150"/>
      <c r="L165" s="151"/>
    </row>
    <row r="166" spans="1:12" ht="22.5" customHeight="1" x14ac:dyDescent="0.3">
      <c r="A166" s="20" t="e">
        <f>A151+1</f>
        <v>#REF!</v>
      </c>
      <c r="B166" s="164" t="str">
        <f>IF('Member Bookings'!$B85=0,"",'Member Bookings'!$B85)</f>
        <v/>
      </c>
      <c r="C166" s="165"/>
      <c r="D166" s="21" t="str">
        <f>IF('Member Bookings'!$E85=0,"",'Member Bookings'!$E85)</f>
        <v/>
      </c>
      <c r="E166" s="20" t="str">
        <f>IF('Member Bookings'!$F85=0,"",'Member Bookings'!$F85)</f>
        <v/>
      </c>
      <c r="F166" s="22" t="str">
        <f>IF('Member Bookings'!$K85=0,"",'Member Bookings'!$K85)</f>
        <v/>
      </c>
      <c r="G166" s="145"/>
      <c r="H166" s="145"/>
      <c r="I166" s="145"/>
      <c r="J166" s="144"/>
      <c r="K166" s="144"/>
      <c r="L166" s="144"/>
    </row>
    <row r="167" spans="1:12" ht="22.5" customHeight="1" x14ac:dyDescent="0.3">
      <c r="A167" s="20" t="e">
        <f>A166+1</f>
        <v>#REF!</v>
      </c>
      <c r="B167" s="164" t="str">
        <f>IF('Member Bookings'!$B86=0,"",'Member Bookings'!$B86)</f>
        <v/>
      </c>
      <c r="C167" s="165"/>
      <c r="D167" s="21" t="str">
        <f>IF('Member Bookings'!$E86=0,"",'Member Bookings'!$E86)</f>
        <v/>
      </c>
      <c r="E167" s="20" t="str">
        <f>IF('Member Bookings'!$F86=0,"",'Member Bookings'!$F86)</f>
        <v/>
      </c>
      <c r="F167" s="22" t="str">
        <f>IF('Member Bookings'!$K86=0,"",'Member Bookings'!$K86)</f>
        <v/>
      </c>
      <c r="G167" s="145"/>
      <c r="H167" s="145"/>
      <c r="I167" s="145"/>
      <c r="J167" s="145"/>
      <c r="K167" s="145"/>
      <c r="L167" s="145"/>
    </row>
    <row r="168" spans="1:12" ht="22.5" customHeight="1" x14ac:dyDescent="0.3">
      <c r="A168" s="20" t="e">
        <f t="shared" ref="A168:A205" si="4">A167+1</f>
        <v>#REF!</v>
      </c>
      <c r="B168" s="164" t="str">
        <f>IF('Member Bookings'!$B87=0,"",'Member Bookings'!$B87)</f>
        <v/>
      </c>
      <c r="C168" s="165"/>
      <c r="D168" s="21" t="str">
        <f>IF('Member Bookings'!$E87=0,"",'Member Bookings'!$E87)</f>
        <v/>
      </c>
      <c r="E168" s="20" t="str">
        <f>IF('Member Bookings'!$F87=0,"",'Member Bookings'!$F87)</f>
        <v/>
      </c>
      <c r="F168" s="22" t="str">
        <f>IF('Member Bookings'!$K87=0,"",'Member Bookings'!$K87)</f>
        <v/>
      </c>
      <c r="G168" s="145"/>
      <c r="H168" s="145"/>
      <c r="I168" s="145"/>
      <c r="J168" s="145"/>
      <c r="K168" s="145"/>
      <c r="L168" s="145"/>
    </row>
    <row r="169" spans="1:12" ht="22.5" customHeight="1" x14ac:dyDescent="0.3">
      <c r="A169" s="20" t="e">
        <f t="shared" si="4"/>
        <v>#REF!</v>
      </c>
      <c r="B169" s="164" t="str">
        <f>IF('Member Bookings'!$B88=0,"",'Member Bookings'!$B88)</f>
        <v/>
      </c>
      <c r="C169" s="165"/>
      <c r="D169" s="21" t="str">
        <f>IF('Member Bookings'!$E88=0,"",'Member Bookings'!$E88)</f>
        <v/>
      </c>
      <c r="E169" s="20" t="str">
        <f>IF('Member Bookings'!$F88=0,"",'Member Bookings'!$F88)</f>
        <v/>
      </c>
      <c r="F169" s="22" t="str">
        <f>IF('Member Bookings'!$K88=0,"",'Member Bookings'!$K88)</f>
        <v/>
      </c>
      <c r="G169" s="145"/>
      <c r="H169" s="145"/>
      <c r="I169" s="145"/>
      <c r="J169" s="145"/>
      <c r="K169" s="145"/>
      <c r="L169" s="145"/>
    </row>
    <row r="170" spans="1:12" ht="22.5" customHeight="1" x14ac:dyDescent="0.3">
      <c r="A170" s="20" t="e">
        <f t="shared" si="4"/>
        <v>#REF!</v>
      </c>
      <c r="B170" s="164" t="str">
        <f>IF('Member Bookings'!$B89=0,"",'Member Bookings'!$B89)</f>
        <v/>
      </c>
      <c r="C170" s="165"/>
      <c r="D170" s="21" t="str">
        <f>IF('Member Bookings'!$E89=0,"",'Member Bookings'!$E89)</f>
        <v/>
      </c>
      <c r="E170" s="20" t="str">
        <f>IF('Member Bookings'!$F89=0,"",'Member Bookings'!$F89)</f>
        <v/>
      </c>
      <c r="F170" s="22" t="str">
        <f>IF('Member Bookings'!$K89=0,"",'Member Bookings'!$K89)</f>
        <v/>
      </c>
      <c r="G170" s="145"/>
      <c r="H170" s="145"/>
      <c r="I170" s="145"/>
      <c r="J170" s="145"/>
      <c r="K170" s="145"/>
      <c r="L170" s="145"/>
    </row>
    <row r="171" spans="1:12" ht="22.5" customHeight="1" x14ac:dyDescent="0.3">
      <c r="A171" s="20" t="e">
        <f t="shared" si="4"/>
        <v>#REF!</v>
      </c>
      <c r="B171" s="164" t="str">
        <f>IF('Member Bookings'!$B90=0,"",'Member Bookings'!$B90)</f>
        <v/>
      </c>
      <c r="C171" s="165"/>
      <c r="D171" s="21" t="str">
        <f>IF('Member Bookings'!$E90=0,"",'Member Bookings'!$E90)</f>
        <v/>
      </c>
      <c r="E171" s="20" t="str">
        <f>IF('Member Bookings'!$F90=0,"",'Member Bookings'!$F90)</f>
        <v/>
      </c>
      <c r="F171" s="22" t="str">
        <f>IF('Member Bookings'!$K90=0,"",'Member Bookings'!$K90)</f>
        <v/>
      </c>
      <c r="G171" s="145"/>
      <c r="H171" s="145"/>
      <c r="I171" s="145"/>
      <c r="J171" s="145"/>
      <c r="K171" s="145"/>
      <c r="L171" s="145"/>
    </row>
    <row r="172" spans="1:12" ht="22.5" customHeight="1" x14ac:dyDescent="0.3">
      <c r="A172" s="20" t="e">
        <f t="shared" si="4"/>
        <v>#REF!</v>
      </c>
      <c r="B172" s="164" t="str">
        <f>IF('Member Bookings'!$B91=0,"",'Member Bookings'!$B91)</f>
        <v/>
      </c>
      <c r="C172" s="165"/>
      <c r="D172" s="21" t="str">
        <f>IF('Member Bookings'!$E91=0,"",'Member Bookings'!$E91)</f>
        <v/>
      </c>
      <c r="E172" s="20" t="str">
        <f>IF('Member Bookings'!$F91=0,"",'Member Bookings'!$F91)</f>
        <v/>
      </c>
      <c r="F172" s="22" t="str">
        <f>IF('Member Bookings'!$K91=0,"",'Member Bookings'!$K91)</f>
        <v/>
      </c>
      <c r="G172" s="145"/>
      <c r="H172" s="145"/>
      <c r="I172" s="145"/>
      <c r="J172" s="145"/>
      <c r="K172" s="145"/>
      <c r="L172" s="145"/>
    </row>
    <row r="173" spans="1:12" ht="22.5" customHeight="1" x14ac:dyDescent="0.3">
      <c r="A173" s="20" t="e">
        <f t="shared" si="4"/>
        <v>#REF!</v>
      </c>
      <c r="B173" s="164" t="str">
        <f>IF('Member Bookings'!$B92=0,"",'Member Bookings'!$B92)</f>
        <v/>
      </c>
      <c r="C173" s="165"/>
      <c r="D173" s="21" t="str">
        <f>IF('Member Bookings'!$E92=0,"",'Member Bookings'!$E92)</f>
        <v/>
      </c>
      <c r="E173" s="20" t="str">
        <f>IF('Member Bookings'!$F92=0,"",'Member Bookings'!$F92)</f>
        <v/>
      </c>
      <c r="F173" s="22" t="str">
        <f>IF('Member Bookings'!$K92=0,"",'Member Bookings'!$K92)</f>
        <v/>
      </c>
      <c r="G173" s="145"/>
      <c r="H173" s="145"/>
      <c r="I173" s="145"/>
      <c r="J173" s="145"/>
      <c r="K173" s="145"/>
      <c r="L173" s="145"/>
    </row>
    <row r="174" spans="1:12" ht="22.5" customHeight="1" x14ac:dyDescent="0.3">
      <c r="A174" s="20" t="e">
        <f t="shared" si="4"/>
        <v>#REF!</v>
      </c>
      <c r="B174" s="164" t="str">
        <f>IF('Member Bookings'!$B93=0,"",'Member Bookings'!$B93)</f>
        <v/>
      </c>
      <c r="C174" s="165"/>
      <c r="D174" s="21" t="str">
        <f>IF('Member Bookings'!$E93=0,"",'Member Bookings'!$E93)</f>
        <v/>
      </c>
      <c r="E174" s="20" t="str">
        <f>IF('Member Bookings'!$F93=0,"",'Member Bookings'!$F93)</f>
        <v/>
      </c>
      <c r="F174" s="22" t="str">
        <f>IF('Member Bookings'!$K93=0,"",'Member Bookings'!$K93)</f>
        <v/>
      </c>
      <c r="G174" s="145"/>
      <c r="H174" s="145"/>
      <c r="I174" s="145"/>
      <c r="J174" s="145"/>
      <c r="K174" s="145"/>
      <c r="L174" s="145"/>
    </row>
    <row r="175" spans="1:12" ht="22.5" customHeight="1" x14ac:dyDescent="0.3">
      <c r="A175" s="20" t="e">
        <f t="shared" si="4"/>
        <v>#REF!</v>
      </c>
      <c r="B175" s="164" t="str">
        <f>IF('Member Bookings'!$B94=0,"",'Member Bookings'!$B94)</f>
        <v/>
      </c>
      <c r="C175" s="165"/>
      <c r="D175" s="21" t="str">
        <f>IF('Member Bookings'!$E94=0,"",'Member Bookings'!$E94)</f>
        <v/>
      </c>
      <c r="E175" s="20" t="str">
        <f>IF('Member Bookings'!$F94=0,"",'Member Bookings'!$F94)</f>
        <v/>
      </c>
      <c r="F175" s="22" t="str">
        <f>IF('Member Bookings'!$K94=0,"",'Member Bookings'!$K94)</f>
        <v/>
      </c>
      <c r="G175" s="145"/>
      <c r="H175" s="145"/>
      <c r="I175" s="145"/>
      <c r="J175" s="145"/>
      <c r="K175" s="145"/>
      <c r="L175" s="145"/>
    </row>
    <row r="176" spans="1:12" ht="22.5" customHeight="1" x14ac:dyDescent="0.3">
      <c r="A176" s="20" t="e">
        <f t="shared" si="4"/>
        <v>#REF!</v>
      </c>
      <c r="B176" s="164" t="str">
        <f>IF('Member Bookings'!$B95=0,"",'Member Bookings'!$B95)</f>
        <v/>
      </c>
      <c r="C176" s="165"/>
      <c r="D176" s="21" t="str">
        <f>IF('Member Bookings'!$E95=0,"",'Member Bookings'!$E95)</f>
        <v/>
      </c>
      <c r="E176" s="20" t="str">
        <f>IF('Member Bookings'!$F95=0,"",'Member Bookings'!$F95)</f>
        <v/>
      </c>
      <c r="F176" s="22" t="str">
        <f>IF('Member Bookings'!$K95=0,"",'Member Bookings'!$K95)</f>
        <v/>
      </c>
      <c r="G176" s="145"/>
      <c r="H176" s="145"/>
      <c r="I176" s="145"/>
      <c r="J176" s="145"/>
      <c r="K176" s="145"/>
      <c r="L176" s="145"/>
    </row>
    <row r="177" spans="1:12" ht="22.5" customHeight="1" x14ac:dyDescent="0.3">
      <c r="A177" s="20" t="e">
        <f t="shared" si="4"/>
        <v>#REF!</v>
      </c>
      <c r="B177" s="164" t="str">
        <f>IF('Member Bookings'!$B96=0,"",'Member Bookings'!$B96)</f>
        <v/>
      </c>
      <c r="C177" s="165"/>
      <c r="D177" s="21" t="str">
        <f>IF('Member Bookings'!$E96=0,"",'Member Bookings'!$E96)</f>
        <v/>
      </c>
      <c r="E177" s="20" t="str">
        <f>IF('Member Bookings'!$F96=0,"",'Member Bookings'!$F96)</f>
        <v/>
      </c>
      <c r="F177" s="22" t="str">
        <f>IF('Member Bookings'!$K96=0,"",'Member Bookings'!$K96)</f>
        <v/>
      </c>
      <c r="G177" s="145"/>
      <c r="H177" s="145"/>
      <c r="I177" s="145"/>
      <c r="J177" s="145"/>
      <c r="K177" s="145"/>
      <c r="L177" s="145"/>
    </row>
    <row r="178" spans="1:12" ht="22.5" customHeight="1" x14ac:dyDescent="0.3">
      <c r="A178" s="20" t="e">
        <f t="shared" si="4"/>
        <v>#REF!</v>
      </c>
      <c r="B178" s="164" t="str">
        <f>IF('Member Bookings'!$B97=0,"",'Member Bookings'!$B97)</f>
        <v/>
      </c>
      <c r="C178" s="165"/>
      <c r="D178" s="21" t="str">
        <f>IF('Member Bookings'!$E97=0,"",'Member Bookings'!$E97)</f>
        <v/>
      </c>
      <c r="E178" s="20" t="str">
        <f>IF('Member Bookings'!$F97=0,"",'Member Bookings'!$F97)</f>
        <v/>
      </c>
      <c r="F178" s="22" t="str">
        <f>IF('Member Bookings'!$K97=0,"",'Member Bookings'!$K97)</f>
        <v/>
      </c>
      <c r="G178" s="145"/>
      <c r="H178" s="145"/>
      <c r="I178" s="145"/>
      <c r="J178" s="145"/>
      <c r="K178" s="145"/>
      <c r="L178" s="145"/>
    </row>
    <row r="179" spans="1:12" ht="22.5" customHeight="1" x14ac:dyDescent="0.3">
      <c r="A179" s="20" t="e">
        <f t="shared" si="4"/>
        <v>#REF!</v>
      </c>
      <c r="B179" s="164" t="str">
        <f>IF('Member Bookings'!$B98=0,"",'Member Bookings'!$B98)</f>
        <v/>
      </c>
      <c r="C179" s="165"/>
      <c r="D179" s="21" t="str">
        <f>IF('Member Bookings'!$E98=0,"",'Member Bookings'!$E98)</f>
        <v/>
      </c>
      <c r="E179" s="20" t="str">
        <f>IF('Member Bookings'!$F98=0,"",'Member Bookings'!$F98)</f>
        <v/>
      </c>
      <c r="F179" s="22" t="str">
        <f>IF('Member Bookings'!$K98=0,"",'Member Bookings'!$K98)</f>
        <v/>
      </c>
      <c r="G179" s="145"/>
      <c r="H179" s="145"/>
      <c r="I179" s="145"/>
      <c r="J179" s="145"/>
      <c r="K179" s="145"/>
      <c r="L179" s="145"/>
    </row>
    <row r="180" spans="1:12" ht="22.5" customHeight="1" x14ac:dyDescent="0.3">
      <c r="A180" s="20" t="e">
        <f t="shared" si="4"/>
        <v>#REF!</v>
      </c>
      <c r="B180" s="164" t="str">
        <f>IF('Member Bookings'!$B99=0,"",'Member Bookings'!$B99)</f>
        <v/>
      </c>
      <c r="C180" s="165"/>
      <c r="D180" s="21" t="str">
        <f>IF('Member Bookings'!$E99=0,"",'Member Bookings'!$E99)</f>
        <v/>
      </c>
      <c r="E180" s="20" t="str">
        <f>IF('Member Bookings'!$F99=0,"",'Member Bookings'!$F99)</f>
        <v/>
      </c>
      <c r="F180" s="22" t="str">
        <f>IF('Member Bookings'!$K99=0,"",'Member Bookings'!$K99)</f>
        <v/>
      </c>
      <c r="G180" s="145"/>
      <c r="H180" s="145"/>
      <c r="I180" s="145"/>
      <c r="J180" s="145"/>
      <c r="K180" s="145"/>
      <c r="L180" s="145"/>
    </row>
    <row r="181" spans="1:12" ht="22.5" customHeight="1" x14ac:dyDescent="0.3">
      <c r="A181" s="20" t="e">
        <f t="shared" si="4"/>
        <v>#REF!</v>
      </c>
      <c r="B181" s="164" t="str">
        <f>IF('Member Bookings'!$B100=0,"",'Member Bookings'!$B100)</f>
        <v/>
      </c>
      <c r="C181" s="165"/>
      <c r="D181" s="21" t="str">
        <f>IF('Member Bookings'!$E100=0,"",'Member Bookings'!$E100)</f>
        <v/>
      </c>
      <c r="E181" s="20" t="str">
        <f>IF('Member Bookings'!$F100=0,"",'Member Bookings'!$F100)</f>
        <v/>
      </c>
      <c r="F181" s="22" t="str">
        <f>IF('Member Bookings'!$K100=0,"",'Member Bookings'!$K100)</f>
        <v/>
      </c>
      <c r="G181" s="145"/>
      <c r="H181" s="145"/>
      <c r="I181" s="145"/>
      <c r="J181" s="145"/>
      <c r="K181" s="145"/>
      <c r="L181" s="145"/>
    </row>
    <row r="182" spans="1:12" ht="22.5" customHeight="1" x14ac:dyDescent="0.3">
      <c r="A182" s="20" t="e">
        <f t="shared" si="4"/>
        <v>#REF!</v>
      </c>
      <c r="B182" s="164" t="str">
        <f>IF('Member Bookings'!$B101=0,"",'Member Bookings'!$B101)</f>
        <v/>
      </c>
      <c r="C182" s="165"/>
      <c r="D182" s="21" t="str">
        <f>IF('Member Bookings'!$E101=0,"",'Member Bookings'!$E101)</f>
        <v/>
      </c>
      <c r="E182" s="20" t="str">
        <f>IF('Member Bookings'!$F101=0,"",'Member Bookings'!$F101)</f>
        <v/>
      </c>
      <c r="F182" s="22" t="str">
        <f>IF('Member Bookings'!$K101=0,"",'Member Bookings'!$K101)</f>
        <v/>
      </c>
      <c r="G182" s="145"/>
      <c r="H182" s="145"/>
      <c r="I182" s="145"/>
      <c r="J182" s="145"/>
      <c r="K182" s="145"/>
      <c r="L182" s="145"/>
    </row>
    <row r="183" spans="1:12" ht="22.5" customHeight="1" x14ac:dyDescent="0.3">
      <c r="A183" s="20" t="e">
        <f t="shared" si="4"/>
        <v>#REF!</v>
      </c>
      <c r="B183" s="164" t="str">
        <f>IF('Member Bookings'!$B102=0,"",'Member Bookings'!$B102)</f>
        <v/>
      </c>
      <c r="C183" s="165"/>
      <c r="D183" s="21" t="str">
        <f>IF('Member Bookings'!$E102=0,"",'Member Bookings'!$E102)</f>
        <v/>
      </c>
      <c r="E183" s="20" t="str">
        <f>IF('Member Bookings'!$F102=0,"",'Member Bookings'!$F102)</f>
        <v/>
      </c>
      <c r="F183" s="22" t="str">
        <f>IF('Member Bookings'!$K102=0,"",'Member Bookings'!$K102)</f>
        <v/>
      </c>
      <c r="G183" s="145"/>
      <c r="H183" s="145"/>
      <c r="I183" s="145"/>
      <c r="J183" s="145"/>
      <c r="K183" s="145"/>
      <c r="L183" s="145"/>
    </row>
    <row r="184" spans="1:12" ht="3" customHeight="1" x14ac:dyDescent="0.3">
      <c r="A184" s="20" t="e">
        <f t="shared" si="4"/>
        <v>#REF!</v>
      </c>
      <c r="B184" s="164" t="str">
        <f>IF('Member Bookings'!$B103=0,"",'Member Bookings'!$B103)</f>
        <v/>
      </c>
      <c r="C184" s="165"/>
      <c r="D184" s="21" t="str">
        <f>IF('Member Bookings'!$E103=0,"",'Member Bookings'!$E103)</f>
        <v/>
      </c>
      <c r="E184" s="20" t="str">
        <f>IF('Member Bookings'!$F103=0,"",'Member Bookings'!$F103)</f>
        <v/>
      </c>
      <c r="F184" s="22" t="str">
        <f>IF('Member Bookings'!$K103=0,"",'Member Bookings'!$K103)</f>
        <v/>
      </c>
      <c r="G184" s="145"/>
      <c r="H184" s="145"/>
      <c r="I184" s="145"/>
      <c r="J184" s="145"/>
      <c r="K184" s="145"/>
      <c r="L184" s="145"/>
    </row>
    <row r="185" spans="1:12" x14ac:dyDescent="0.3">
      <c r="A185" s="20" t="e">
        <f t="shared" si="4"/>
        <v>#REF!</v>
      </c>
      <c r="B185" s="164" t="str">
        <f>IF('Member Bookings'!$B104=0,"",'Member Bookings'!$B104)</f>
        <v/>
      </c>
      <c r="C185" s="165"/>
      <c r="D185" s="21" t="str">
        <f>IF('Member Bookings'!$E104=0,"",'Member Bookings'!$E104)</f>
        <v/>
      </c>
      <c r="E185" s="20" t="str">
        <f>IF('Member Bookings'!$F104=0,"",'Member Bookings'!$F104)</f>
        <v/>
      </c>
      <c r="F185" s="22" t="str">
        <f>IF('Member Bookings'!$K104=0,"",'Member Bookings'!$K104)</f>
        <v/>
      </c>
      <c r="G185" s="145"/>
      <c r="H185" s="145"/>
      <c r="I185" s="145"/>
      <c r="J185" s="145"/>
      <c r="K185" s="145"/>
      <c r="L185" s="145"/>
    </row>
    <row r="186" spans="1:12" x14ac:dyDescent="0.3">
      <c r="A186" s="20" t="e">
        <f t="shared" si="4"/>
        <v>#REF!</v>
      </c>
      <c r="B186" s="164" t="str">
        <f>IF('Member Bookings'!$B105=0,"",'Member Bookings'!$B105)</f>
        <v/>
      </c>
      <c r="C186" s="165"/>
      <c r="D186" s="21" t="str">
        <f>IF('Member Bookings'!$E105=0,"",'Member Bookings'!$E105)</f>
        <v/>
      </c>
      <c r="E186" s="20" t="str">
        <f>IF('Member Bookings'!$F105=0,"",'Member Bookings'!$F105)</f>
        <v/>
      </c>
      <c r="F186" s="22" t="str">
        <f>IF('Member Bookings'!$K105=0,"",'Member Bookings'!$K105)</f>
        <v/>
      </c>
      <c r="G186" s="145"/>
      <c r="H186" s="145"/>
      <c r="I186" s="145"/>
      <c r="J186" s="145"/>
      <c r="K186" s="145"/>
      <c r="L186" s="145"/>
    </row>
    <row r="187" spans="1:12" x14ac:dyDescent="0.3">
      <c r="A187" s="20" t="e">
        <f t="shared" si="4"/>
        <v>#REF!</v>
      </c>
      <c r="B187" s="164" t="str">
        <f>IF('Member Bookings'!$B106=0,"",'Member Bookings'!$B106)</f>
        <v/>
      </c>
      <c r="C187" s="165"/>
      <c r="D187" s="21" t="str">
        <f>IF('Member Bookings'!$E106=0,"",'Member Bookings'!$E106)</f>
        <v/>
      </c>
      <c r="E187" s="20" t="str">
        <f>IF('Member Bookings'!$F106=0,"",'Member Bookings'!$F106)</f>
        <v/>
      </c>
      <c r="F187" s="22" t="str">
        <f>IF('Member Bookings'!$K106=0,"",'Member Bookings'!$K106)</f>
        <v/>
      </c>
      <c r="G187" s="145"/>
      <c r="H187" s="145"/>
      <c r="I187" s="145"/>
      <c r="J187" s="145"/>
      <c r="K187" s="145"/>
      <c r="L187" s="145"/>
    </row>
    <row r="188" spans="1:12" x14ac:dyDescent="0.3">
      <c r="A188" s="20" t="e">
        <f t="shared" si="4"/>
        <v>#REF!</v>
      </c>
      <c r="B188" s="164" t="str">
        <f>IF('Member Bookings'!$B107=0,"",'Member Bookings'!$B107)</f>
        <v/>
      </c>
      <c r="C188" s="165"/>
      <c r="D188" s="21" t="str">
        <f>IF('Member Bookings'!$E107=0,"",'Member Bookings'!$E107)</f>
        <v/>
      </c>
      <c r="E188" s="20" t="str">
        <f>IF('Member Bookings'!$F107=0,"",'Member Bookings'!$F107)</f>
        <v/>
      </c>
      <c r="F188" s="22" t="str">
        <f>IF('Member Bookings'!$K107=0,"",'Member Bookings'!$K107)</f>
        <v/>
      </c>
      <c r="G188" s="145"/>
      <c r="H188" s="145"/>
      <c r="I188" s="145"/>
      <c r="J188" s="145"/>
      <c r="K188" s="145"/>
      <c r="L188" s="145"/>
    </row>
    <row r="189" spans="1:12" x14ac:dyDescent="0.3">
      <c r="A189" s="20" t="e">
        <f t="shared" si="4"/>
        <v>#REF!</v>
      </c>
      <c r="B189" s="164" t="str">
        <f>IF('Member Bookings'!$B108=0,"",'Member Bookings'!$B108)</f>
        <v/>
      </c>
      <c r="C189" s="165"/>
      <c r="D189" s="21" t="str">
        <f>IF('Member Bookings'!$E108=0,"",'Member Bookings'!$E108)</f>
        <v/>
      </c>
      <c r="E189" s="20" t="str">
        <f>IF('Member Bookings'!$F108=0,"",'Member Bookings'!$F108)</f>
        <v/>
      </c>
      <c r="F189" s="22" t="str">
        <f>IF('Member Bookings'!$K108=0,"",'Member Bookings'!$K108)</f>
        <v/>
      </c>
      <c r="G189" s="145"/>
      <c r="H189" s="145"/>
      <c r="I189" s="145"/>
      <c r="J189" s="145"/>
      <c r="K189" s="145"/>
      <c r="L189" s="145"/>
    </row>
    <row r="190" spans="1:12" x14ac:dyDescent="0.3">
      <c r="A190" s="20" t="e">
        <f t="shared" si="4"/>
        <v>#REF!</v>
      </c>
      <c r="B190" s="164" t="str">
        <f>IF('Member Bookings'!$B109=0,"",'Member Bookings'!$B109)</f>
        <v/>
      </c>
      <c r="C190" s="165"/>
      <c r="D190" s="21" t="str">
        <f>IF('Member Bookings'!$E109=0,"",'Member Bookings'!$E109)</f>
        <v/>
      </c>
      <c r="E190" s="20" t="str">
        <f>IF('Member Bookings'!$F109=0,"",'Member Bookings'!$F109)</f>
        <v/>
      </c>
      <c r="F190" s="22" t="str">
        <f>IF('Member Bookings'!$K109=0,"",'Member Bookings'!$K109)</f>
        <v/>
      </c>
      <c r="G190" s="145"/>
      <c r="H190" s="145"/>
      <c r="I190" s="145"/>
      <c r="J190" s="145"/>
      <c r="K190" s="145"/>
      <c r="L190" s="145"/>
    </row>
    <row r="191" spans="1:12" x14ac:dyDescent="0.3">
      <c r="A191" s="20" t="e">
        <f t="shared" si="4"/>
        <v>#REF!</v>
      </c>
      <c r="B191" s="164" t="str">
        <f>IF('Member Bookings'!$B110=0,"",'Member Bookings'!$B110)</f>
        <v/>
      </c>
      <c r="C191" s="165"/>
      <c r="D191" s="21" t="str">
        <f>IF('Member Bookings'!$E110=0,"",'Member Bookings'!$E110)</f>
        <v/>
      </c>
      <c r="E191" s="20" t="str">
        <f>IF('Member Bookings'!$F110=0,"",'Member Bookings'!$F110)</f>
        <v/>
      </c>
      <c r="F191" s="22" t="str">
        <f>IF('Member Bookings'!$K110=0,"",'Member Bookings'!$K110)</f>
        <v/>
      </c>
      <c r="G191" s="145"/>
      <c r="H191" s="145"/>
      <c r="I191" s="145"/>
      <c r="J191" s="145"/>
      <c r="K191" s="145"/>
      <c r="L191" s="145"/>
    </row>
    <row r="192" spans="1:12" x14ac:dyDescent="0.3">
      <c r="A192" s="20" t="e">
        <f t="shared" si="4"/>
        <v>#REF!</v>
      </c>
      <c r="B192" s="164" t="str">
        <f>IF('Member Bookings'!$B111=0,"",'Member Bookings'!$B111)</f>
        <v/>
      </c>
      <c r="C192" s="165"/>
      <c r="D192" s="21" t="str">
        <f>IF('Member Bookings'!$E111=0,"",'Member Bookings'!$E111)</f>
        <v/>
      </c>
      <c r="E192" s="20" t="str">
        <f>IF('Member Bookings'!$F111=0,"",'Member Bookings'!$F111)</f>
        <v/>
      </c>
      <c r="F192" s="22" t="str">
        <f>IF('Member Bookings'!$K111=0,"",'Member Bookings'!$K111)</f>
        <v/>
      </c>
      <c r="G192" s="145"/>
      <c r="H192" s="145"/>
      <c r="I192" s="145"/>
      <c r="J192" s="145"/>
      <c r="K192" s="145"/>
      <c r="L192" s="145"/>
    </row>
    <row r="193" spans="1:12" x14ac:dyDescent="0.3">
      <c r="A193" s="20" t="e">
        <f t="shared" si="4"/>
        <v>#REF!</v>
      </c>
      <c r="B193" s="164" t="str">
        <f>IF('Member Bookings'!$B112=0,"",'Member Bookings'!$B112)</f>
        <v/>
      </c>
      <c r="C193" s="165"/>
      <c r="D193" s="21" t="str">
        <f>IF('Member Bookings'!$E112=0,"",'Member Bookings'!$E112)</f>
        <v/>
      </c>
      <c r="E193" s="20" t="str">
        <f>IF('Member Bookings'!$F112=0,"",'Member Bookings'!$F112)</f>
        <v/>
      </c>
      <c r="F193" s="22" t="str">
        <f>IF('Member Bookings'!$K112=0,"",'Member Bookings'!$K112)</f>
        <v/>
      </c>
      <c r="G193" s="145"/>
      <c r="H193" s="145"/>
      <c r="I193" s="145"/>
      <c r="J193" s="145"/>
      <c r="K193" s="145"/>
      <c r="L193" s="145"/>
    </row>
    <row r="194" spans="1:12" x14ac:dyDescent="0.3">
      <c r="A194" s="20" t="e">
        <f t="shared" si="4"/>
        <v>#REF!</v>
      </c>
      <c r="B194" s="164" t="str">
        <f>IF('Member Bookings'!$B113=0,"",'Member Bookings'!$B113)</f>
        <v/>
      </c>
      <c r="C194" s="165"/>
      <c r="D194" s="21" t="str">
        <f>IF('Member Bookings'!$E113=0,"",'Member Bookings'!$E113)</f>
        <v/>
      </c>
      <c r="E194" s="20" t="str">
        <f>IF('Member Bookings'!$F113=0,"",'Member Bookings'!$F113)</f>
        <v/>
      </c>
      <c r="F194" s="22" t="str">
        <f>IF('Member Bookings'!$K113=0,"",'Member Bookings'!$K113)</f>
        <v/>
      </c>
      <c r="G194" s="145"/>
      <c r="H194" s="145"/>
      <c r="I194" s="145"/>
      <c r="J194" s="145"/>
      <c r="K194" s="145"/>
      <c r="L194" s="145"/>
    </row>
    <row r="195" spans="1:12" x14ac:dyDescent="0.3">
      <c r="A195" s="20" t="e">
        <f t="shared" si="4"/>
        <v>#REF!</v>
      </c>
      <c r="B195" s="164" t="str">
        <f>IF('Member Bookings'!$B114=0,"",'Member Bookings'!$B114)</f>
        <v/>
      </c>
      <c r="C195" s="165"/>
      <c r="D195" s="21" t="str">
        <f>IF('Member Bookings'!$E114=0,"",'Member Bookings'!$E114)</f>
        <v/>
      </c>
      <c r="E195" s="20" t="str">
        <f>IF('Member Bookings'!$F114=0,"",'Member Bookings'!$F114)</f>
        <v/>
      </c>
      <c r="F195" s="22" t="str">
        <f>IF('Member Bookings'!$K114=0,"",'Member Bookings'!$K114)</f>
        <v/>
      </c>
      <c r="G195" s="145"/>
      <c r="H195" s="145"/>
      <c r="I195" s="145"/>
      <c r="J195" s="145"/>
      <c r="K195" s="145"/>
      <c r="L195" s="145"/>
    </row>
    <row r="196" spans="1:12" x14ac:dyDescent="0.3">
      <c r="A196" s="20" t="e">
        <f t="shared" si="4"/>
        <v>#REF!</v>
      </c>
      <c r="B196" s="164" t="str">
        <f>IF('Member Bookings'!$B115=0,"",'Member Bookings'!$B115)</f>
        <v/>
      </c>
      <c r="C196" s="165"/>
      <c r="D196" s="21" t="str">
        <f>IF('Member Bookings'!$E115=0,"",'Member Bookings'!$E115)</f>
        <v/>
      </c>
      <c r="E196" s="20" t="str">
        <f>IF('Member Bookings'!$F115=0,"",'Member Bookings'!$F115)</f>
        <v/>
      </c>
      <c r="F196" s="22" t="str">
        <f>IF('Member Bookings'!$K115=0,"",'Member Bookings'!$K115)</f>
        <v/>
      </c>
      <c r="G196" s="145"/>
      <c r="H196" s="145"/>
      <c r="I196" s="145"/>
      <c r="J196" s="145"/>
      <c r="K196" s="145"/>
      <c r="L196" s="145"/>
    </row>
    <row r="197" spans="1:12" x14ac:dyDescent="0.3">
      <c r="A197" s="20" t="e">
        <f t="shared" si="4"/>
        <v>#REF!</v>
      </c>
      <c r="B197" s="164" t="str">
        <f>IF('Member Bookings'!$B116=0,"",'Member Bookings'!$B116)</f>
        <v/>
      </c>
      <c r="C197" s="165"/>
      <c r="D197" s="21" t="str">
        <f>IF('Member Bookings'!$E116=0,"",'Member Bookings'!$E116)</f>
        <v/>
      </c>
      <c r="E197" s="20" t="str">
        <f>IF('Member Bookings'!$F116=0,"",'Member Bookings'!$F116)</f>
        <v/>
      </c>
      <c r="F197" s="22" t="str">
        <f>IF('Member Bookings'!$K116=0,"",'Member Bookings'!$K116)</f>
        <v/>
      </c>
      <c r="G197" s="145"/>
      <c r="H197" s="145"/>
      <c r="I197" s="145"/>
      <c r="J197" s="145"/>
      <c r="K197" s="145"/>
      <c r="L197" s="145"/>
    </row>
    <row r="198" spans="1:12" ht="22.5" customHeight="1" x14ac:dyDescent="0.3">
      <c r="A198" s="20" t="e">
        <f t="shared" si="4"/>
        <v>#REF!</v>
      </c>
      <c r="B198" s="164" t="str">
        <f>IF('Member Bookings'!$B117=0,"",'Member Bookings'!$B117)</f>
        <v/>
      </c>
      <c r="C198" s="165"/>
      <c r="D198" s="21" t="str">
        <f>IF('Member Bookings'!$E117=0,"",'Member Bookings'!$E117)</f>
        <v/>
      </c>
      <c r="E198" s="20" t="str">
        <f>IF('Member Bookings'!$F117=0,"",'Member Bookings'!$F117)</f>
        <v/>
      </c>
      <c r="F198" s="22" t="str">
        <f>IF('Member Bookings'!$K117=0,"",'Member Bookings'!$K117)</f>
        <v/>
      </c>
      <c r="G198" s="145"/>
      <c r="H198" s="145"/>
      <c r="I198" s="145"/>
      <c r="J198" s="145"/>
      <c r="K198" s="145"/>
      <c r="L198" s="145"/>
    </row>
    <row r="199" spans="1:12" ht="22.5" customHeight="1" x14ac:dyDescent="0.3">
      <c r="A199" s="20" t="e">
        <f t="shared" si="4"/>
        <v>#REF!</v>
      </c>
      <c r="B199" s="164" t="str">
        <f>IF('Member Bookings'!$B118=0,"",'Member Bookings'!$B118)</f>
        <v/>
      </c>
      <c r="C199" s="165"/>
      <c r="D199" s="21" t="str">
        <f>IF('Member Bookings'!$E118=0,"",'Member Bookings'!$E118)</f>
        <v/>
      </c>
      <c r="E199" s="20" t="str">
        <f>IF('Member Bookings'!$F118=0,"",'Member Bookings'!$F118)</f>
        <v/>
      </c>
      <c r="F199" s="22" t="str">
        <f>IF('Member Bookings'!$K118=0,"",'Member Bookings'!$K118)</f>
        <v/>
      </c>
      <c r="G199" s="145"/>
      <c r="H199" s="145"/>
      <c r="I199" s="145"/>
      <c r="J199" s="145"/>
      <c r="K199" s="145"/>
      <c r="L199" s="145"/>
    </row>
    <row r="200" spans="1:12" ht="22.5" customHeight="1" x14ac:dyDescent="0.3">
      <c r="A200" s="20" t="e">
        <f t="shared" si="4"/>
        <v>#REF!</v>
      </c>
      <c r="B200" s="164" t="str">
        <f>IF('Member Bookings'!$B119=0,"",'Member Bookings'!$B119)</f>
        <v/>
      </c>
      <c r="C200" s="165"/>
      <c r="D200" s="21" t="str">
        <f>IF('Member Bookings'!$E119=0,"",'Member Bookings'!$E119)</f>
        <v/>
      </c>
      <c r="E200" s="20" t="str">
        <f>IF('Member Bookings'!$F119=0,"",'Member Bookings'!$F119)</f>
        <v/>
      </c>
      <c r="F200" s="22" t="str">
        <f>IF('Member Bookings'!$K119=0,"",'Member Bookings'!$K119)</f>
        <v/>
      </c>
      <c r="G200" s="145"/>
      <c r="H200" s="145"/>
      <c r="I200" s="145"/>
      <c r="J200" s="145"/>
      <c r="K200" s="145"/>
      <c r="L200" s="145"/>
    </row>
    <row r="201" spans="1:12" ht="22.5" customHeight="1" x14ac:dyDescent="0.3">
      <c r="A201" s="20" t="e">
        <f t="shared" si="4"/>
        <v>#REF!</v>
      </c>
      <c r="B201" s="164" t="str">
        <f>IF('Member Bookings'!$B120=0,"",'Member Bookings'!$B120)</f>
        <v/>
      </c>
      <c r="C201" s="165"/>
      <c r="D201" s="21" t="str">
        <f>IF('Member Bookings'!$E120=0,"",'Member Bookings'!$E120)</f>
        <v/>
      </c>
      <c r="E201" s="20" t="str">
        <f>IF('Member Bookings'!$F120=0,"",'Member Bookings'!$F120)</f>
        <v/>
      </c>
      <c r="F201" s="22" t="str">
        <f>IF('Member Bookings'!$K120=0,"",'Member Bookings'!$K120)</f>
        <v/>
      </c>
      <c r="G201" s="145"/>
      <c r="H201" s="145"/>
      <c r="I201" s="145"/>
      <c r="J201" s="145"/>
      <c r="K201" s="145"/>
      <c r="L201" s="145"/>
    </row>
    <row r="202" spans="1:12" ht="22.5" customHeight="1" x14ac:dyDescent="0.3">
      <c r="A202" s="20" t="e">
        <f t="shared" si="4"/>
        <v>#REF!</v>
      </c>
      <c r="B202" s="164" t="str">
        <f>IF('Member Bookings'!$B121=0,"",'Member Bookings'!$B121)</f>
        <v/>
      </c>
      <c r="C202" s="165"/>
      <c r="D202" s="21" t="str">
        <f>IF('Member Bookings'!$E121=0,"",'Member Bookings'!$E121)</f>
        <v/>
      </c>
      <c r="E202" s="20" t="str">
        <f>IF('Member Bookings'!$F121=0,"",'Member Bookings'!$F121)</f>
        <v/>
      </c>
      <c r="F202" s="22" t="str">
        <f>IF('Member Bookings'!$K121=0,"",'Member Bookings'!$K121)</f>
        <v/>
      </c>
      <c r="G202" s="145"/>
      <c r="H202" s="145"/>
      <c r="I202" s="145"/>
      <c r="J202" s="145"/>
      <c r="K202" s="145"/>
      <c r="L202" s="145"/>
    </row>
    <row r="203" spans="1:12" ht="22.5" customHeight="1" x14ac:dyDescent="0.3">
      <c r="A203" s="20" t="e">
        <f t="shared" si="4"/>
        <v>#REF!</v>
      </c>
      <c r="B203" s="164" t="str">
        <f>IF('Member Bookings'!$B122=0,"",'Member Bookings'!$B122)</f>
        <v/>
      </c>
      <c r="C203" s="165"/>
      <c r="D203" s="21" t="str">
        <f>IF('Member Bookings'!$E122=0,"",'Member Bookings'!$E122)</f>
        <v/>
      </c>
      <c r="E203" s="20" t="str">
        <f>IF('Member Bookings'!$F122=0,"",'Member Bookings'!$F122)</f>
        <v/>
      </c>
      <c r="F203" s="22" t="str">
        <f>IF('Member Bookings'!$K122=0,"",'Member Bookings'!$K122)</f>
        <v/>
      </c>
      <c r="G203" s="145"/>
      <c r="H203" s="145"/>
      <c r="I203" s="145"/>
      <c r="J203" s="145"/>
      <c r="K203" s="145"/>
      <c r="L203" s="145"/>
    </row>
    <row r="204" spans="1:12" ht="22.5" customHeight="1" x14ac:dyDescent="0.3">
      <c r="A204" s="20" t="e">
        <f t="shared" si="4"/>
        <v>#REF!</v>
      </c>
      <c r="B204" s="164" t="str">
        <f>IF('Member Bookings'!$B123=0,"",'Member Bookings'!$B123)</f>
        <v/>
      </c>
      <c r="C204" s="165"/>
      <c r="D204" s="21" t="str">
        <f>IF('Member Bookings'!$E123=0,"",'Member Bookings'!$E123)</f>
        <v/>
      </c>
      <c r="E204" s="20" t="str">
        <f>IF('Member Bookings'!$F123=0,"",'Member Bookings'!$F123)</f>
        <v/>
      </c>
      <c r="F204" s="22" t="str">
        <f>IF('Member Bookings'!$K123=0,"",'Member Bookings'!$K123)</f>
        <v/>
      </c>
      <c r="G204" s="145"/>
      <c r="H204" s="145"/>
      <c r="I204" s="145"/>
      <c r="J204" s="145"/>
      <c r="K204" s="145"/>
      <c r="L204" s="145"/>
    </row>
    <row r="205" spans="1:12" ht="22.5" customHeight="1" x14ac:dyDescent="0.3">
      <c r="A205" s="20" t="e">
        <f t="shared" si="4"/>
        <v>#REF!</v>
      </c>
      <c r="B205" s="164" t="str">
        <f>IF('Member Bookings'!$B124=0,"",'Member Bookings'!$B124)</f>
        <v/>
      </c>
      <c r="C205" s="165"/>
      <c r="D205" s="21" t="str">
        <f>IF('Member Bookings'!$E124=0,"",'Member Bookings'!$E124)</f>
        <v/>
      </c>
      <c r="E205" s="20" t="str">
        <f>IF('Member Bookings'!$F124=0,"",'Member Bookings'!$F124)</f>
        <v/>
      </c>
      <c r="F205" s="22" t="str">
        <f>IF('Member Bookings'!$K124=0,"",'Member Bookings'!$K124)</f>
        <v/>
      </c>
      <c r="G205" s="145"/>
      <c r="H205" s="145"/>
      <c r="I205" s="145"/>
      <c r="J205" s="145"/>
      <c r="K205" s="145"/>
      <c r="L205" s="145"/>
    </row>
    <row r="206" spans="1:12" ht="22.5" customHeight="1" x14ac:dyDescent="0.3"/>
    <row r="207" spans="1:12" ht="22.5" customHeight="1" x14ac:dyDescent="0.3">
      <c r="A207" s="5" t="s">
        <v>188</v>
      </c>
    </row>
    <row r="208" spans="1:12" ht="22.5" customHeight="1" x14ac:dyDescent="0.3">
      <c r="A208" t="s">
        <v>189</v>
      </c>
    </row>
    <row r="209" spans="1:12" ht="22.5" customHeight="1" x14ac:dyDescent="0.3">
      <c r="A209" s="166" t="s">
        <v>190</v>
      </c>
      <c r="B209" s="167"/>
      <c r="C209" s="160"/>
      <c r="D209" s="168" t="s">
        <v>191</v>
      </c>
      <c r="E209" s="160"/>
      <c r="F209" s="170" t="s">
        <v>192</v>
      </c>
      <c r="G209" s="152"/>
      <c r="H209" s="153"/>
      <c r="I209" s="168" t="s">
        <v>191</v>
      </c>
      <c r="J209" s="152"/>
      <c r="K209" s="153"/>
    </row>
    <row r="210" spans="1:12" ht="22.5" customHeight="1" x14ac:dyDescent="0.3">
      <c r="A210" s="166"/>
      <c r="B210" s="167"/>
      <c r="C210" s="161"/>
      <c r="D210" s="168"/>
      <c r="E210" s="161"/>
      <c r="F210" s="170"/>
      <c r="G210" s="154"/>
      <c r="H210" s="155"/>
      <c r="I210" s="168"/>
      <c r="J210" s="154"/>
      <c r="K210" s="155"/>
    </row>
    <row r="211" spans="1:12" ht="22.5" customHeight="1" x14ac:dyDescent="0.3">
      <c r="C211" t="s">
        <v>173</v>
      </c>
      <c r="G211" t="s">
        <v>174</v>
      </c>
      <c r="H211">
        <f>'Event Structure'!$D$2</f>
        <v>0</v>
      </c>
    </row>
    <row r="212" spans="1:12" ht="22.5" customHeight="1" x14ac:dyDescent="0.3">
      <c r="C212" t="s">
        <v>175</v>
      </c>
      <c r="G212" t="s">
        <v>176</v>
      </c>
      <c r="H212">
        <f>'Event Structure'!$D$4</f>
        <v>0</v>
      </c>
    </row>
    <row r="213" spans="1:12" ht="22.5" customHeight="1" x14ac:dyDescent="0.3">
      <c r="G213" t="s">
        <v>177</v>
      </c>
      <c r="H213" s="18">
        <f>'Event Structure'!$D$3</f>
        <v>0</v>
      </c>
      <c r="I213" s="2" t="s">
        <v>37</v>
      </c>
      <c r="J213" s="18">
        <f>'Event Structure'!$H$3</f>
        <v>0</v>
      </c>
    </row>
    <row r="214" spans="1:12" ht="22.5" customHeight="1" x14ac:dyDescent="0.3">
      <c r="A214" s="169" t="s">
        <v>194</v>
      </c>
      <c r="B214" s="169"/>
      <c r="C214" s="169"/>
      <c r="D214" s="169"/>
      <c r="E214" s="169"/>
      <c r="F214" s="169"/>
      <c r="G214" t="s">
        <v>179</v>
      </c>
      <c r="H214" s="2">
        <v>4</v>
      </c>
      <c r="I214" s="2" t="s">
        <v>180</v>
      </c>
      <c r="J214" s="19"/>
    </row>
    <row r="215" spans="1:12" ht="22.5" customHeight="1" x14ac:dyDescent="0.3">
      <c r="A215" s="169"/>
      <c r="B215" s="169"/>
      <c r="C215" s="169"/>
      <c r="D215" s="169"/>
      <c r="E215" s="169"/>
      <c r="F215" s="169"/>
    </row>
    <row r="216" spans="1:12" ht="22.5" customHeight="1" x14ac:dyDescent="0.3">
      <c r="A216" t="s">
        <v>182</v>
      </c>
    </row>
    <row r="217" spans="1:12" ht="22.5" customHeight="1" x14ac:dyDescent="0.3">
      <c r="A217" t="s">
        <v>183</v>
      </c>
    </row>
    <row r="218" spans="1:12" ht="22.5" customHeight="1" x14ac:dyDescent="0.3">
      <c r="A218" s="160"/>
      <c r="B218" s="146" t="s">
        <v>120</v>
      </c>
      <c r="C218" s="148"/>
      <c r="D218" s="141" t="s">
        <v>184</v>
      </c>
      <c r="E218" s="142" t="s">
        <v>124</v>
      </c>
      <c r="F218" s="142" t="s">
        <v>128</v>
      </c>
      <c r="G218" s="142" t="s">
        <v>185</v>
      </c>
      <c r="H218" s="142"/>
      <c r="I218" s="143"/>
      <c r="J218" s="146" t="s">
        <v>186</v>
      </c>
      <c r="K218" s="147"/>
      <c r="L218" s="148"/>
    </row>
    <row r="219" spans="1:12" ht="22.5" customHeight="1" x14ac:dyDescent="0.3">
      <c r="A219" s="161"/>
      <c r="B219" s="162"/>
      <c r="C219" s="163"/>
      <c r="D219" s="141"/>
      <c r="E219" s="142"/>
      <c r="F219" s="142"/>
      <c r="G219" s="142"/>
      <c r="H219" s="142"/>
      <c r="I219" s="143"/>
      <c r="J219" s="149" t="s">
        <v>193</v>
      </c>
      <c r="K219" s="150"/>
      <c r="L219" s="151"/>
    </row>
    <row r="220" spans="1:12" ht="22.5" customHeight="1" x14ac:dyDescent="0.3">
      <c r="A220" s="20" t="e">
        <f>A205+1</f>
        <v>#REF!</v>
      </c>
      <c r="B220" s="164" t="str">
        <f>IF('Member Bookings'!$B125=0,"",'Member Bookings'!$B125)</f>
        <v/>
      </c>
      <c r="C220" s="165"/>
      <c r="D220" s="21" t="str">
        <f>IF('Member Bookings'!$E125=0,"",'Member Bookings'!$E125)</f>
        <v/>
      </c>
      <c r="E220" s="20" t="str">
        <f>IF('Member Bookings'!$F125=0,"",'Member Bookings'!$F125)</f>
        <v/>
      </c>
      <c r="F220" s="22" t="str">
        <f>IF('Member Bookings'!$K125=0,"",'Member Bookings'!$K125)</f>
        <v/>
      </c>
      <c r="G220" s="145"/>
      <c r="H220" s="145"/>
      <c r="I220" s="145"/>
      <c r="J220" s="144"/>
      <c r="K220" s="144"/>
      <c r="L220" s="144"/>
    </row>
    <row r="221" spans="1:12" ht="22.5" customHeight="1" x14ac:dyDescent="0.3">
      <c r="A221" s="20" t="e">
        <f>A220+1</f>
        <v>#REF!</v>
      </c>
      <c r="B221" s="164" t="str">
        <f>IF('Member Bookings'!$B126=0,"",'Member Bookings'!$B126)</f>
        <v/>
      </c>
      <c r="C221" s="165"/>
      <c r="D221" s="21" t="str">
        <f>IF('Member Bookings'!$E126=0,"",'Member Bookings'!$E126)</f>
        <v/>
      </c>
      <c r="E221" s="20" t="str">
        <f>IF('Member Bookings'!$F126=0,"",'Member Bookings'!$F126)</f>
        <v/>
      </c>
      <c r="F221" s="22" t="str">
        <f>IF('Member Bookings'!$K126=0,"",'Member Bookings'!$K126)</f>
        <v/>
      </c>
      <c r="G221" s="145"/>
      <c r="H221" s="145"/>
      <c r="I221" s="145"/>
      <c r="J221" s="145"/>
      <c r="K221" s="145"/>
      <c r="L221" s="145"/>
    </row>
    <row r="222" spans="1:12" ht="22.5" customHeight="1" x14ac:dyDescent="0.3">
      <c r="A222" s="20" t="e">
        <f t="shared" ref="A222:A259" si="5">A221+1</f>
        <v>#REF!</v>
      </c>
      <c r="B222" s="164" t="str">
        <f>IF('Member Bookings'!$B127=0,"",'Member Bookings'!$B127)</f>
        <v/>
      </c>
      <c r="C222" s="165"/>
      <c r="D222" s="21" t="str">
        <f>IF('Member Bookings'!$E127=0,"",'Member Bookings'!$E127)</f>
        <v/>
      </c>
      <c r="E222" s="20" t="str">
        <f>IF('Member Bookings'!$F127=0,"",'Member Bookings'!$F127)</f>
        <v/>
      </c>
      <c r="F222" s="22" t="str">
        <f>IF('Member Bookings'!$K127=0,"",'Member Bookings'!$K127)</f>
        <v/>
      </c>
      <c r="G222" s="145"/>
      <c r="H222" s="145"/>
      <c r="I222" s="145"/>
      <c r="J222" s="145"/>
      <c r="K222" s="145"/>
      <c r="L222" s="145"/>
    </row>
    <row r="223" spans="1:12" ht="22.5" customHeight="1" x14ac:dyDescent="0.3">
      <c r="A223" s="20" t="e">
        <f t="shared" si="5"/>
        <v>#REF!</v>
      </c>
      <c r="B223" s="164" t="str">
        <f>IF('Member Bookings'!$B128=0,"",'Member Bookings'!$B128)</f>
        <v/>
      </c>
      <c r="C223" s="165"/>
      <c r="D223" s="21" t="str">
        <f>IF('Member Bookings'!$E128=0,"",'Member Bookings'!$E128)</f>
        <v/>
      </c>
      <c r="E223" s="20" t="str">
        <f>IF('Member Bookings'!$F128=0,"",'Member Bookings'!$F128)</f>
        <v/>
      </c>
      <c r="F223" s="22" t="str">
        <f>IF('Member Bookings'!$K128=0,"",'Member Bookings'!$K128)</f>
        <v/>
      </c>
      <c r="G223" s="145"/>
      <c r="H223" s="145"/>
      <c r="I223" s="145"/>
      <c r="J223" s="145"/>
      <c r="K223" s="145"/>
      <c r="L223" s="145"/>
    </row>
    <row r="224" spans="1:12" ht="22.5" customHeight="1" x14ac:dyDescent="0.3">
      <c r="A224" s="20" t="e">
        <f t="shared" si="5"/>
        <v>#REF!</v>
      </c>
      <c r="B224" s="164" t="str">
        <f>IF('Member Bookings'!$B129=0,"",'Member Bookings'!$B129)</f>
        <v/>
      </c>
      <c r="C224" s="165"/>
      <c r="D224" s="21" t="str">
        <f>IF('Member Bookings'!$E129=0,"",'Member Bookings'!$E129)</f>
        <v/>
      </c>
      <c r="E224" s="20" t="str">
        <f>IF('Member Bookings'!$F129=0,"",'Member Bookings'!$F129)</f>
        <v/>
      </c>
      <c r="F224" s="22" t="str">
        <f>IF('Member Bookings'!$K129=0,"",'Member Bookings'!$K129)</f>
        <v/>
      </c>
      <c r="G224" s="145"/>
      <c r="H224" s="145"/>
      <c r="I224" s="145"/>
      <c r="J224" s="145"/>
      <c r="K224" s="145"/>
      <c r="L224" s="145"/>
    </row>
    <row r="225" spans="1:12" ht="22.5" customHeight="1" x14ac:dyDescent="0.3">
      <c r="A225" s="20" t="e">
        <f t="shared" si="5"/>
        <v>#REF!</v>
      </c>
      <c r="B225" s="164" t="str">
        <f>IF('Member Bookings'!$B130=0,"",'Member Bookings'!$B130)</f>
        <v/>
      </c>
      <c r="C225" s="165"/>
      <c r="D225" s="21" t="str">
        <f>IF('Member Bookings'!$E130=0,"",'Member Bookings'!$E130)</f>
        <v/>
      </c>
      <c r="E225" s="20" t="str">
        <f>IF('Member Bookings'!$F130=0,"",'Member Bookings'!$F130)</f>
        <v/>
      </c>
      <c r="F225" s="22" t="str">
        <f>IF('Member Bookings'!$K130=0,"",'Member Bookings'!$K130)</f>
        <v/>
      </c>
      <c r="G225" s="145"/>
      <c r="H225" s="145"/>
      <c r="I225" s="145"/>
      <c r="J225" s="145"/>
      <c r="K225" s="145"/>
      <c r="L225" s="145"/>
    </row>
    <row r="226" spans="1:12" ht="22.5" customHeight="1" x14ac:dyDescent="0.3">
      <c r="A226" s="20" t="e">
        <f t="shared" si="5"/>
        <v>#REF!</v>
      </c>
      <c r="B226" s="164" t="str">
        <f>IF('Member Bookings'!$B131=0,"",'Member Bookings'!$B131)</f>
        <v/>
      </c>
      <c r="C226" s="165"/>
      <c r="D226" s="21" t="str">
        <f>IF('Member Bookings'!$E131=0,"",'Member Bookings'!$E131)</f>
        <v/>
      </c>
      <c r="E226" s="20" t="str">
        <f>IF('Member Bookings'!$F131=0,"",'Member Bookings'!$F131)</f>
        <v/>
      </c>
      <c r="F226" s="22" t="str">
        <f>IF('Member Bookings'!$K131=0,"",'Member Bookings'!$K131)</f>
        <v/>
      </c>
      <c r="G226" s="145"/>
      <c r="H226" s="145"/>
      <c r="I226" s="145"/>
      <c r="J226" s="145"/>
      <c r="K226" s="145"/>
      <c r="L226" s="145"/>
    </row>
    <row r="227" spans="1:12" ht="22.5" customHeight="1" x14ac:dyDescent="0.3">
      <c r="A227" s="20" t="e">
        <f t="shared" si="5"/>
        <v>#REF!</v>
      </c>
      <c r="B227" s="164" t="str">
        <f>IF('Member Bookings'!$B132=0,"",'Member Bookings'!$B132)</f>
        <v/>
      </c>
      <c r="C227" s="165"/>
      <c r="D227" s="21" t="str">
        <f>IF('Member Bookings'!$E132=0,"",'Member Bookings'!$E132)</f>
        <v/>
      </c>
      <c r="E227" s="20" t="str">
        <f>IF('Member Bookings'!$F132=0,"",'Member Bookings'!$F132)</f>
        <v/>
      </c>
      <c r="F227" s="22" t="str">
        <f>IF('Member Bookings'!$K132=0,"",'Member Bookings'!$K132)</f>
        <v/>
      </c>
      <c r="G227" s="145"/>
      <c r="H227" s="145"/>
      <c r="I227" s="145"/>
      <c r="J227" s="145"/>
      <c r="K227" s="145"/>
      <c r="L227" s="145"/>
    </row>
    <row r="228" spans="1:12" ht="22.5" customHeight="1" x14ac:dyDescent="0.3">
      <c r="A228" s="20" t="e">
        <f t="shared" si="5"/>
        <v>#REF!</v>
      </c>
      <c r="B228" s="164" t="str">
        <f>IF('Member Bookings'!$B133=0,"",'Member Bookings'!$B133)</f>
        <v/>
      </c>
      <c r="C228" s="165"/>
      <c r="D228" s="21" t="str">
        <f>IF('Member Bookings'!$E133=0,"",'Member Bookings'!$E133)</f>
        <v/>
      </c>
      <c r="E228" s="20" t="str">
        <f>IF('Member Bookings'!$F133=0,"",'Member Bookings'!$F133)</f>
        <v/>
      </c>
      <c r="F228" s="22" t="str">
        <f>IF('Member Bookings'!$K133=0,"",'Member Bookings'!$K133)</f>
        <v/>
      </c>
      <c r="G228" s="145"/>
      <c r="H228" s="145"/>
      <c r="I228" s="145"/>
      <c r="J228" s="145"/>
      <c r="K228" s="145"/>
      <c r="L228" s="145"/>
    </row>
    <row r="229" spans="1:12" ht="22.5" customHeight="1" x14ac:dyDescent="0.3">
      <c r="A229" s="20" t="e">
        <f t="shared" si="5"/>
        <v>#REF!</v>
      </c>
      <c r="B229" s="164" t="str">
        <f>IF('Member Bookings'!$B134=0,"",'Member Bookings'!$B134)</f>
        <v/>
      </c>
      <c r="C229" s="165"/>
      <c r="D229" s="21" t="str">
        <f>IF('Member Bookings'!$E134=0,"",'Member Bookings'!$E134)</f>
        <v/>
      </c>
      <c r="E229" s="20" t="str">
        <f>IF('Member Bookings'!$F134=0,"",'Member Bookings'!$F134)</f>
        <v/>
      </c>
      <c r="F229" s="22" t="str">
        <f>IF('Member Bookings'!$K134=0,"",'Member Bookings'!$K134)</f>
        <v/>
      </c>
      <c r="G229" s="145"/>
      <c r="H229" s="145"/>
      <c r="I229" s="145"/>
      <c r="J229" s="145"/>
      <c r="K229" s="145"/>
      <c r="L229" s="145"/>
    </row>
    <row r="230" spans="1:12" ht="22.5" customHeight="1" x14ac:dyDescent="0.3">
      <c r="A230" s="20" t="e">
        <f t="shared" si="5"/>
        <v>#REF!</v>
      </c>
      <c r="B230" s="164" t="str">
        <f>IF('Member Bookings'!$B135=0,"",'Member Bookings'!$B135)</f>
        <v/>
      </c>
      <c r="C230" s="165"/>
      <c r="D230" s="21" t="str">
        <f>IF('Member Bookings'!$E135=0,"",'Member Bookings'!$E135)</f>
        <v/>
      </c>
      <c r="E230" s="20" t="str">
        <f>IF('Member Bookings'!$F135=0,"",'Member Bookings'!$F135)</f>
        <v/>
      </c>
      <c r="F230" s="22" t="str">
        <f>IF('Member Bookings'!$K135=0,"",'Member Bookings'!$K135)</f>
        <v/>
      </c>
      <c r="G230" s="145"/>
      <c r="H230" s="145"/>
      <c r="I230" s="145"/>
      <c r="J230" s="145"/>
      <c r="K230" s="145"/>
      <c r="L230" s="145"/>
    </row>
    <row r="231" spans="1:12" ht="22.5" customHeight="1" x14ac:dyDescent="0.3">
      <c r="A231" s="20" t="e">
        <f t="shared" si="5"/>
        <v>#REF!</v>
      </c>
      <c r="B231" s="164" t="str">
        <f>IF('Member Bookings'!$B136=0,"",'Member Bookings'!$B136)</f>
        <v/>
      </c>
      <c r="C231" s="165"/>
      <c r="D231" s="21" t="str">
        <f>IF('Member Bookings'!$E136=0,"",'Member Bookings'!$E136)</f>
        <v/>
      </c>
      <c r="E231" s="20" t="str">
        <f>IF('Member Bookings'!$F136=0,"",'Member Bookings'!$F136)</f>
        <v/>
      </c>
      <c r="F231" s="22" t="str">
        <f>IF('Member Bookings'!$K136=0,"",'Member Bookings'!$K136)</f>
        <v/>
      </c>
      <c r="G231" s="145"/>
      <c r="H231" s="145"/>
      <c r="I231" s="145"/>
      <c r="J231" s="145"/>
      <c r="K231" s="145"/>
      <c r="L231" s="145"/>
    </row>
    <row r="232" spans="1:12" ht="22.5" customHeight="1" x14ac:dyDescent="0.3">
      <c r="A232" s="20" t="e">
        <f t="shared" si="5"/>
        <v>#REF!</v>
      </c>
      <c r="B232" s="164" t="str">
        <f>IF('Member Bookings'!$B137=0,"",'Member Bookings'!$B137)</f>
        <v/>
      </c>
      <c r="C232" s="165"/>
      <c r="D232" s="21" t="str">
        <f>IF('Member Bookings'!$E137=0,"",'Member Bookings'!$E137)</f>
        <v/>
      </c>
      <c r="E232" s="20" t="str">
        <f>IF('Member Bookings'!$F137=0,"",'Member Bookings'!$F137)</f>
        <v/>
      </c>
      <c r="F232" s="22" t="str">
        <f>IF('Member Bookings'!$K137=0,"",'Member Bookings'!$K137)</f>
        <v/>
      </c>
      <c r="G232" s="145"/>
      <c r="H232" s="145"/>
      <c r="I232" s="145"/>
      <c r="J232" s="145"/>
      <c r="K232" s="145"/>
      <c r="L232" s="145"/>
    </row>
    <row r="233" spans="1:12" ht="22.5" customHeight="1" x14ac:dyDescent="0.3">
      <c r="A233" s="20" t="e">
        <f t="shared" si="5"/>
        <v>#REF!</v>
      </c>
      <c r="B233" s="164" t="str">
        <f>IF('Member Bookings'!$B138=0,"",'Member Bookings'!$B138)</f>
        <v/>
      </c>
      <c r="C233" s="165"/>
      <c r="D233" s="21" t="str">
        <f>IF('Member Bookings'!$E138=0,"",'Member Bookings'!$E138)</f>
        <v/>
      </c>
      <c r="E233" s="20" t="str">
        <f>IF('Member Bookings'!$F138=0,"",'Member Bookings'!$F138)</f>
        <v/>
      </c>
      <c r="F233" s="22" t="str">
        <f>IF('Member Bookings'!$K138=0,"",'Member Bookings'!$K138)</f>
        <v/>
      </c>
      <c r="G233" s="145"/>
      <c r="H233" s="145"/>
      <c r="I233" s="145"/>
      <c r="J233" s="145"/>
      <c r="K233" s="145"/>
      <c r="L233" s="145"/>
    </row>
    <row r="234" spans="1:12" ht="22.5" customHeight="1" x14ac:dyDescent="0.3">
      <c r="A234" s="20" t="e">
        <f t="shared" si="5"/>
        <v>#REF!</v>
      </c>
      <c r="B234" s="164" t="str">
        <f>IF('Member Bookings'!$B139=0,"",'Member Bookings'!$B139)</f>
        <v/>
      </c>
      <c r="C234" s="165"/>
      <c r="D234" s="21" t="str">
        <f>IF('Member Bookings'!$E139=0,"",'Member Bookings'!$E139)</f>
        <v/>
      </c>
      <c r="E234" s="20" t="str">
        <f>IF('Member Bookings'!$F139=0,"",'Member Bookings'!$F139)</f>
        <v/>
      </c>
      <c r="F234" s="22" t="str">
        <f>IF('Member Bookings'!$K139=0,"",'Member Bookings'!$K139)</f>
        <v/>
      </c>
      <c r="G234" s="145"/>
      <c r="H234" s="145"/>
      <c r="I234" s="145"/>
      <c r="J234" s="145"/>
      <c r="K234" s="145"/>
      <c r="L234" s="145"/>
    </row>
    <row r="235" spans="1:12" ht="22.5" customHeight="1" x14ac:dyDescent="0.3">
      <c r="A235" s="20" t="e">
        <f t="shared" si="5"/>
        <v>#REF!</v>
      </c>
      <c r="B235" s="164" t="str">
        <f>IF('Member Bookings'!$B140=0,"",'Member Bookings'!$B140)</f>
        <v/>
      </c>
      <c r="C235" s="165"/>
      <c r="D235" s="21" t="str">
        <f>IF('Member Bookings'!$E140=0,"",'Member Bookings'!$E140)</f>
        <v/>
      </c>
      <c r="E235" s="20" t="str">
        <f>IF('Member Bookings'!$F140=0,"",'Member Bookings'!$F140)</f>
        <v/>
      </c>
      <c r="F235" s="22" t="str">
        <f>IF('Member Bookings'!$K140=0,"",'Member Bookings'!$K140)</f>
        <v/>
      </c>
      <c r="G235" s="145"/>
      <c r="H235" s="145"/>
      <c r="I235" s="145"/>
      <c r="J235" s="145"/>
      <c r="K235" s="145"/>
      <c r="L235" s="145"/>
    </row>
    <row r="236" spans="1:12" ht="22.5" customHeight="1" x14ac:dyDescent="0.3">
      <c r="A236" s="20" t="e">
        <f t="shared" si="5"/>
        <v>#REF!</v>
      </c>
      <c r="B236" s="164" t="str">
        <f>IF('Member Bookings'!$B141=0,"",'Member Bookings'!$B141)</f>
        <v/>
      </c>
      <c r="C236" s="165"/>
      <c r="D236" s="21" t="str">
        <f>IF('Member Bookings'!$E141=0,"",'Member Bookings'!$E141)</f>
        <v/>
      </c>
      <c r="E236" s="20" t="str">
        <f>IF('Member Bookings'!$F141=0,"",'Member Bookings'!$F141)</f>
        <v/>
      </c>
      <c r="F236" s="22" t="str">
        <f>IF('Member Bookings'!$K141=0,"",'Member Bookings'!$K141)</f>
        <v/>
      </c>
      <c r="G236" s="145"/>
      <c r="H236" s="145"/>
      <c r="I236" s="145"/>
      <c r="J236" s="145"/>
      <c r="K236" s="145"/>
      <c r="L236" s="145"/>
    </row>
    <row r="237" spans="1:12" ht="22.5" customHeight="1" x14ac:dyDescent="0.3">
      <c r="A237" s="20" t="e">
        <f t="shared" si="5"/>
        <v>#REF!</v>
      </c>
      <c r="B237" s="164" t="str">
        <f>IF('Member Bookings'!$B142=0,"",'Member Bookings'!$B142)</f>
        <v/>
      </c>
      <c r="C237" s="165"/>
      <c r="D237" s="21" t="str">
        <f>IF('Member Bookings'!$E142=0,"",'Member Bookings'!$E142)</f>
        <v/>
      </c>
      <c r="E237" s="20" t="str">
        <f>IF('Member Bookings'!$F142=0,"",'Member Bookings'!$F142)</f>
        <v/>
      </c>
      <c r="F237" s="22" t="str">
        <f>IF('Member Bookings'!$K142=0,"",'Member Bookings'!$K142)</f>
        <v/>
      </c>
      <c r="G237" s="145"/>
      <c r="H237" s="145"/>
      <c r="I237" s="145"/>
      <c r="J237" s="145"/>
      <c r="K237" s="145"/>
      <c r="L237" s="145"/>
    </row>
    <row r="238" spans="1:12" ht="3" customHeight="1" x14ac:dyDescent="0.3">
      <c r="A238" s="20" t="e">
        <f t="shared" si="5"/>
        <v>#REF!</v>
      </c>
      <c r="B238" s="164" t="str">
        <f>IF('Member Bookings'!$B143=0,"",'Member Bookings'!$B143)</f>
        <v/>
      </c>
      <c r="C238" s="165"/>
      <c r="D238" s="21" t="str">
        <f>IF('Member Bookings'!$E143=0,"",'Member Bookings'!$E143)</f>
        <v/>
      </c>
      <c r="E238" s="20" t="str">
        <f>IF('Member Bookings'!$F143=0,"",'Member Bookings'!$F143)</f>
        <v/>
      </c>
      <c r="F238" s="22" t="str">
        <f>IF('Member Bookings'!$K143=0,"",'Member Bookings'!$K143)</f>
        <v/>
      </c>
      <c r="G238" s="145"/>
      <c r="H238" s="145"/>
      <c r="I238" s="145"/>
      <c r="J238" s="145"/>
      <c r="K238" s="145"/>
      <c r="L238" s="145"/>
    </row>
    <row r="239" spans="1:12" x14ac:dyDescent="0.3">
      <c r="A239" s="20" t="e">
        <f t="shared" si="5"/>
        <v>#REF!</v>
      </c>
      <c r="B239" s="164" t="str">
        <f>IF('Member Bookings'!$B144=0,"",'Member Bookings'!$B144)</f>
        <v/>
      </c>
      <c r="C239" s="165"/>
      <c r="D239" s="21" t="str">
        <f>IF('Member Bookings'!$E144=0,"",'Member Bookings'!$E144)</f>
        <v/>
      </c>
      <c r="E239" s="20" t="str">
        <f>IF('Member Bookings'!$F144=0,"",'Member Bookings'!$F144)</f>
        <v/>
      </c>
      <c r="F239" s="22" t="str">
        <f>IF('Member Bookings'!$K144=0,"",'Member Bookings'!$K144)</f>
        <v/>
      </c>
      <c r="G239" s="145"/>
      <c r="H239" s="145"/>
      <c r="I239" s="145"/>
      <c r="J239" s="145"/>
      <c r="K239" s="145"/>
      <c r="L239" s="145"/>
    </row>
    <row r="240" spans="1:12" x14ac:dyDescent="0.3">
      <c r="A240" s="20" t="e">
        <f t="shared" si="5"/>
        <v>#REF!</v>
      </c>
      <c r="B240" s="164" t="str">
        <f>IF('Member Bookings'!$B145=0,"",'Member Bookings'!$B145)</f>
        <v/>
      </c>
      <c r="C240" s="165"/>
      <c r="D240" s="21" t="str">
        <f>IF('Member Bookings'!$E145=0,"",'Member Bookings'!$E145)</f>
        <v/>
      </c>
      <c r="E240" s="20" t="str">
        <f>IF('Member Bookings'!$F145=0,"",'Member Bookings'!$F145)</f>
        <v/>
      </c>
      <c r="F240" s="22" t="str">
        <f>IF('Member Bookings'!$K145=0,"",'Member Bookings'!$K145)</f>
        <v/>
      </c>
      <c r="G240" s="145"/>
      <c r="H240" s="145"/>
      <c r="I240" s="145"/>
      <c r="J240" s="145"/>
      <c r="K240" s="145"/>
      <c r="L240" s="145"/>
    </row>
    <row r="241" spans="1:12" x14ac:dyDescent="0.3">
      <c r="A241" s="20" t="e">
        <f t="shared" si="5"/>
        <v>#REF!</v>
      </c>
      <c r="B241" s="164" t="str">
        <f>IF('Member Bookings'!$B146=0,"",'Member Bookings'!$B146)</f>
        <v/>
      </c>
      <c r="C241" s="165"/>
      <c r="D241" s="21" t="str">
        <f>IF('Member Bookings'!$E146=0,"",'Member Bookings'!$E146)</f>
        <v/>
      </c>
      <c r="E241" s="20" t="str">
        <f>IF('Member Bookings'!$F146=0,"",'Member Bookings'!$F146)</f>
        <v/>
      </c>
      <c r="F241" s="22" t="str">
        <f>IF('Member Bookings'!$K146=0,"",'Member Bookings'!$K146)</f>
        <v/>
      </c>
      <c r="G241" s="145"/>
      <c r="H241" s="145"/>
      <c r="I241" s="145"/>
      <c r="J241" s="145"/>
      <c r="K241" s="145"/>
      <c r="L241" s="145"/>
    </row>
    <row r="242" spans="1:12" x14ac:dyDescent="0.3">
      <c r="A242" s="20" t="e">
        <f t="shared" si="5"/>
        <v>#REF!</v>
      </c>
      <c r="B242" s="164" t="str">
        <f>IF('Member Bookings'!$B147=0,"",'Member Bookings'!$B147)</f>
        <v/>
      </c>
      <c r="C242" s="165"/>
      <c r="D242" s="21" t="str">
        <f>IF('Member Bookings'!$E147=0,"",'Member Bookings'!$E147)</f>
        <v/>
      </c>
      <c r="E242" s="20" t="str">
        <f>IF('Member Bookings'!$F147=0,"",'Member Bookings'!$F147)</f>
        <v/>
      </c>
      <c r="F242" s="22" t="str">
        <f>IF('Member Bookings'!$K147=0,"",'Member Bookings'!$K147)</f>
        <v/>
      </c>
      <c r="G242" s="145"/>
      <c r="H242" s="145"/>
      <c r="I242" s="145"/>
      <c r="J242" s="145"/>
      <c r="K242" s="145"/>
      <c r="L242" s="145"/>
    </row>
    <row r="243" spans="1:12" x14ac:dyDescent="0.3">
      <c r="A243" s="20" t="e">
        <f t="shared" si="5"/>
        <v>#REF!</v>
      </c>
      <c r="B243" s="164" t="str">
        <f>IF('Member Bookings'!$B148=0,"",'Member Bookings'!$B148)</f>
        <v/>
      </c>
      <c r="C243" s="165"/>
      <c r="D243" s="21" t="str">
        <f>IF('Member Bookings'!$E148=0,"",'Member Bookings'!$E148)</f>
        <v/>
      </c>
      <c r="E243" s="20" t="str">
        <f>IF('Member Bookings'!$F148=0,"",'Member Bookings'!$F148)</f>
        <v/>
      </c>
      <c r="F243" s="22" t="str">
        <f>IF('Member Bookings'!$K148=0,"",'Member Bookings'!$K148)</f>
        <v/>
      </c>
      <c r="G243" s="145"/>
      <c r="H243" s="145"/>
      <c r="I243" s="145"/>
      <c r="J243" s="145"/>
      <c r="K243" s="145"/>
      <c r="L243" s="145"/>
    </row>
    <row r="244" spans="1:12" x14ac:dyDescent="0.3">
      <c r="A244" s="20" t="e">
        <f t="shared" si="5"/>
        <v>#REF!</v>
      </c>
      <c r="B244" s="164" t="str">
        <f>IF('Member Bookings'!$B149=0,"",'Member Bookings'!$B149)</f>
        <v/>
      </c>
      <c r="C244" s="165"/>
      <c r="D244" s="21" t="str">
        <f>IF('Member Bookings'!$E149=0,"",'Member Bookings'!$E149)</f>
        <v/>
      </c>
      <c r="E244" s="20" t="str">
        <f>IF('Member Bookings'!$F149=0,"",'Member Bookings'!$F149)</f>
        <v/>
      </c>
      <c r="F244" s="22" t="str">
        <f>IF('Member Bookings'!$K149=0,"",'Member Bookings'!$K149)</f>
        <v/>
      </c>
      <c r="G244" s="145"/>
      <c r="H244" s="145"/>
      <c r="I244" s="145"/>
      <c r="J244" s="145"/>
      <c r="K244" s="145"/>
      <c r="L244" s="145"/>
    </row>
    <row r="245" spans="1:12" x14ac:dyDescent="0.3">
      <c r="A245" s="20" t="e">
        <f t="shared" si="5"/>
        <v>#REF!</v>
      </c>
      <c r="B245" s="164" t="str">
        <f>IF('Member Bookings'!$B150=0,"",'Member Bookings'!$B150)</f>
        <v/>
      </c>
      <c r="C245" s="165"/>
      <c r="D245" s="21" t="str">
        <f>IF('Member Bookings'!$E150=0,"",'Member Bookings'!$E150)</f>
        <v/>
      </c>
      <c r="E245" s="20" t="str">
        <f>IF('Member Bookings'!$F150=0,"",'Member Bookings'!$F150)</f>
        <v/>
      </c>
      <c r="F245" s="22" t="str">
        <f>IF('Member Bookings'!$K150=0,"",'Member Bookings'!$K150)</f>
        <v/>
      </c>
      <c r="G245" s="145"/>
      <c r="H245" s="145"/>
      <c r="I245" s="145"/>
      <c r="J245" s="145"/>
      <c r="K245" s="145"/>
      <c r="L245" s="145"/>
    </row>
    <row r="246" spans="1:12" x14ac:dyDescent="0.3">
      <c r="A246" s="20" t="e">
        <f t="shared" si="5"/>
        <v>#REF!</v>
      </c>
      <c r="B246" s="164" t="str">
        <f>IF('Member Bookings'!$B151=0,"",'Member Bookings'!$B151)</f>
        <v/>
      </c>
      <c r="C246" s="165"/>
      <c r="D246" s="21" t="str">
        <f>IF('Member Bookings'!$E151=0,"",'Member Bookings'!$E151)</f>
        <v/>
      </c>
      <c r="E246" s="20" t="str">
        <f>IF('Member Bookings'!$F151=0,"",'Member Bookings'!$F151)</f>
        <v/>
      </c>
      <c r="F246" s="22" t="str">
        <f>IF('Member Bookings'!$K151=0,"",'Member Bookings'!$K151)</f>
        <v/>
      </c>
      <c r="G246" s="145"/>
      <c r="H246" s="145"/>
      <c r="I246" s="145"/>
      <c r="J246" s="145"/>
      <c r="K246" s="145"/>
      <c r="L246" s="145"/>
    </row>
    <row r="247" spans="1:12" x14ac:dyDescent="0.3">
      <c r="A247" s="20" t="e">
        <f t="shared" si="5"/>
        <v>#REF!</v>
      </c>
      <c r="B247" s="164" t="str">
        <f>IF('Member Bookings'!$B152=0,"",'Member Bookings'!$B152)</f>
        <v/>
      </c>
      <c r="C247" s="165"/>
      <c r="D247" s="21" t="str">
        <f>IF('Member Bookings'!$E152=0,"",'Member Bookings'!$E152)</f>
        <v/>
      </c>
      <c r="E247" s="20" t="str">
        <f>IF('Member Bookings'!$F152=0,"",'Member Bookings'!$F152)</f>
        <v/>
      </c>
      <c r="F247" s="22" t="str">
        <f>IF('Member Bookings'!$K152=0,"",'Member Bookings'!$K152)</f>
        <v/>
      </c>
      <c r="G247" s="145"/>
      <c r="H247" s="145"/>
      <c r="I247" s="145"/>
      <c r="J247" s="145"/>
      <c r="K247" s="145"/>
      <c r="L247" s="145"/>
    </row>
    <row r="248" spans="1:12" x14ac:dyDescent="0.3">
      <c r="A248" s="20" t="e">
        <f t="shared" si="5"/>
        <v>#REF!</v>
      </c>
      <c r="B248" s="164" t="str">
        <f>IF('Member Bookings'!$B153=0,"",'Member Bookings'!$B153)</f>
        <v/>
      </c>
      <c r="C248" s="165"/>
      <c r="D248" s="21" t="str">
        <f>IF('Member Bookings'!$E153=0,"",'Member Bookings'!$E153)</f>
        <v/>
      </c>
      <c r="E248" s="20" t="str">
        <f>IF('Member Bookings'!$F153=0,"",'Member Bookings'!$F153)</f>
        <v/>
      </c>
      <c r="F248" s="22" t="str">
        <f>IF('Member Bookings'!$K153=0,"",'Member Bookings'!$K153)</f>
        <v/>
      </c>
      <c r="G248" s="145"/>
      <c r="H248" s="145"/>
      <c r="I248" s="145"/>
      <c r="J248" s="145"/>
      <c r="K248" s="145"/>
      <c r="L248" s="145"/>
    </row>
    <row r="249" spans="1:12" x14ac:dyDescent="0.3">
      <c r="A249" s="20" t="e">
        <f t="shared" si="5"/>
        <v>#REF!</v>
      </c>
      <c r="B249" s="164" t="str">
        <f>IF('Member Bookings'!$B154=0,"",'Member Bookings'!$B154)</f>
        <v/>
      </c>
      <c r="C249" s="165"/>
      <c r="D249" s="21" t="str">
        <f>IF('Member Bookings'!$E154=0,"",'Member Bookings'!$E154)</f>
        <v/>
      </c>
      <c r="E249" s="20" t="str">
        <f>IF('Member Bookings'!$F154=0,"",'Member Bookings'!$F154)</f>
        <v/>
      </c>
      <c r="F249" s="22" t="str">
        <f>IF('Member Bookings'!$K154=0,"",'Member Bookings'!$K154)</f>
        <v/>
      </c>
      <c r="G249" s="145"/>
      <c r="H249" s="145"/>
      <c r="I249" s="145"/>
      <c r="J249" s="145"/>
      <c r="K249" s="145"/>
      <c r="L249" s="145"/>
    </row>
    <row r="250" spans="1:12" x14ac:dyDescent="0.3">
      <c r="A250" s="20" t="e">
        <f t="shared" si="5"/>
        <v>#REF!</v>
      </c>
      <c r="B250" s="164" t="str">
        <f>IF('Member Bookings'!$B155=0,"",'Member Bookings'!$B155)</f>
        <v/>
      </c>
      <c r="C250" s="165"/>
      <c r="D250" s="21" t="str">
        <f>IF('Member Bookings'!$E155=0,"",'Member Bookings'!$E155)</f>
        <v/>
      </c>
      <c r="E250" s="20" t="str">
        <f>IF('Member Bookings'!$F155=0,"",'Member Bookings'!$F155)</f>
        <v/>
      </c>
      <c r="F250" s="22" t="str">
        <f>IF('Member Bookings'!$K155=0,"",'Member Bookings'!$K155)</f>
        <v/>
      </c>
      <c r="G250" s="145"/>
      <c r="H250" s="145"/>
      <c r="I250" s="145"/>
      <c r="J250" s="145"/>
      <c r="K250" s="145"/>
      <c r="L250" s="145"/>
    </row>
    <row r="251" spans="1:12" x14ac:dyDescent="0.3">
      <c r="A251" s="20" t="e">
        <f t="shared" si="5"/>
        <v>#REF!</v>
      </c>
      <c r="B251" s="164" t="str">
        <f>IF('Member Bookings'!$B156=0,"",'Member Bookings'!$B156)</f>
        <v/>
      </c>
      <c r="C251" s="165"/>
      <c r="D251" s="21" t="str">
        <f>IF('Member Bookings'!$E156=0,"",'Member Bookings'!$E156)</f>
        <v/>
      </c>
      <c r="E251" s="20" t="str">
        <f>IF('Member Bookings'!$F156=0,"",'Member Bookings'!$F156)</f>
        <v/>
      </c>
      <c r="F251" s="22" t="str">
        <f>IF('Member Bookings'!$K156=0,"",'Member Bookings'!$K156)</f>
        <v/>
      </c>
      <c r="G251" s="145"/>
      <c r="H251" s="145"/>
      <c r="I251" s="145"/>
      <c r="J251" s="145"/>
      <c r="K251" s="145"/>
      <c r="L251" s="145"/>
    </row>
    <row r="252" spans="1:12" ht="22.5" customHeight="1" x14ac:dyDescent="0.3">
      <c r="A252" s="20" t="e">
        <f t="shared" si="5"/>
        <v>#REF!</v>
      </c>
      <c r="B252" s="164" t="str">
        <f>IF('Member Bookings'!$B157=0,"",'Member Bookings'!$B157)</f>
        <v/>
      </c>
      <c r="C252" s="165"/>
      <c r="D252" s="21" t="str">
        <f>IF('Member Bookings'!$E157=0,"",'Member Bookings'!$E157)</f>
        <v/>
      </c>
      <c r="E252" s="20" t="str">
        <f>IF('Member Bookings'!$F157=0,"",'Member Bookings'!$F157)</f>
        <v/>
      </c>
      <c r="F252" s="22" t="str">
        <f>IF('Member Bookings'!$K157=0,"",'Member Bookings'!$K157)</f>
        <v/>
      </c>
      <c r="G252" s="145"/>
      <c r="H252" s="145"/>
      <c r="I252" s="145"/>
      <c r="J252" s="145"/>
      <c r="K252" s="145"/>
      <c r="L252" s="145"/>
    </row>
    <row r="253" spans="1:12" ht="22.5" customHeight="1" x14ac:dyDescent="0.3">
      <c r="A253" s="20" t="e">
        <f t="shared" si="5"/>
        <v>#REF!</v>
      </c>
      <c r="B253" s="164" t="str">
        <f>IF('Member Bookings'!$B158=0,"",'Member Bookings'!$B158)</f>
        <v/>
      </c>
      <c r="C253" s="165"/>
      <c r="D253" s="21" t="str">
        <f>IF('Member Bookings'!$E158=0,"",'Member Bookings'!$E158)</f>
        <v/>
      </c>
      <c r="E253" s="20" t="str">
        <f>IF('Member Bookings'!$F158=0,"",'Member Bookings'!$F158)</f>
        <v/>
      </c>
      <c r="F253" s="22" t="str">
        <f>IF('Member Bookings'!$K158=0,"",'Member Bookings'!$K158)</f>
        <v/>
      </c>
      <c r="G253" s="145"/>
      <c r="H253" s="145"/>
      <c r="I253" s="145"/>
      <c r="J253" s="145"/>
      <c r="K253" s="145"/>
      <c r="L253" s="145"/>
    </row>
    <row r="254" spans="1:12" ht="22.5" customHeight="1" x14ac:dyDescent="0.3">
      <c r="A254" s="20" t="e">
        <f t="shared" si="5"/>
        <v>#REF!</v>
      </c>
      <c r="B254" s="164" t="str">
        <f>IF('Member Bookings'!$B159=0,"",'Member Bookings'!$B159)</f>
        <v/>
      </c>
      <c r="C254" s="165"/>
      <c r="D254" s="21" t="str">
        <f>IF('Member Bookings'!$E159=0,"",'Member Bookings'!$E159)</f>
        <v/>
      </c>
      <c r="E254" s="20" t="str">
        <f>IF('Member Bookings'!$F159=0,"",'Member Bookings'!$F159)</f>
        <v/>
      </c>
      <c r="F254" s="22" t="str">
        <f>IF('Member Bookings'!$K159=0,"",'Member Bookings'!$K159)</f>
        <v/>
      </c>
      <c r="G254" s="145"/>
      <c r="H254" s="145"/>
      <c r="I254" s="145"/>
      <c r="J254" s="145"/>
      <c r="K254" s="145"/>
      <c r="L254" s="145"/>
    </row>
    <row r="255" spans="1:12" ht="22.5" customHeight="1" x14ac:dyDescent="0.3">
      <c r="A255" s="20" t="e">
        <f t="shared" si="5"/>
        <v>#REF!</v>
      </c>
      <c r="B255" s="164" t="str">
        <f>IF('Member Bookings'!$B160=0,"",'Member Bookings'!$B160)</f>
        <v/>
      </c>
      <c r="C255" s="165"/>
      <c r="D255" s="21" t="str">
        <f>IF('Member Bookings'!$E160=0,"",'Member Bookings'!$E160)</f>
        <v/>
      </c>
      <c r="E255" s="20" t="str">
        <f>IF('Member Bookings'!$F160=0,"",'Member Bookings'!$F160)</f>
        <v/>
      </c>
      <c r="F255" s="22" t="str">
        <f>IF('Member Bookings'!$K160=0,"",'Member Bookings'!$K160)</f>
        <v/>
      </c>
      <c r="G255" s="145"/>
      <c r="H255" s="145"/>
      <c r="I255" s="145"/>
      <c r="J255" s="145"/>
      <c r="K255" s="145"/>
      <c r="L255" s="145"/>
    </row>
    <row r="256" spans="1:12" ht="22.5" customHeight="1" x14ac:dyDescent="0.3">
      <c r="A256" s="20" t="e">
        <f t="shared" si="5"/>
        <v>#REF!</v>
      </c>
      <c r="B256" s="164" t="str">
        <f>IF('Member Bookings'!$B161=0,"",'Member Bookings'!$B161)</f>
        <v/>
      </c>
      <c r="C256" s="165"/>
      <c r="D256" s="21" t="str">
        <f>IF('Member Bookings'!$E161=0,"",'Member Bookings'!$E161)</f>
        <v/>
      </c>
      <c r="E256" s="20" t="str">
        <f>IF('Member Bookings'!$F161=0,"",'Member Bookings'!$F161)</f>
        <v/>
      </c>
      <c r="F256" s="22" t="str">
        <f>IF('Member Bookings'!$K161=0,"",'Member Bookings'!$K161)</f>
        <v/>
      </c>
      <c r="G256" s="145"/>
      <c r="H256" s="145"/>
      <c r="I256" s="145"/>
      <c r="J256" s="145"/>
      <c r="K256" s="145"/>
      <c r="L256" s="145"/>
    </row>
    <row r="257" spans="1:12" ht="22.5" customHeight="1" x14ac:dyDescent="0.3">
      <c r="A257" s="20" t="e">
        <f t="shared" si="5"/>
        <v>#REF!</v>
      </c>
      <c r="B257" s="164" t="str">
        <f>IF('Member Bookings'!$B162=0,"",'Member Bookings'!$B162)</f>
        <v/>
      </c>
      <c r="C257" s="165"/>
      <c r="D257" s="21" t="str">
        <f>IF('Member Bookings'!$E162=0,"",'Member Bookings'!$E162)</f>
        <v/>
      </c>
      <c r="E257" s="20" t="str">
        <f>IF('Member Bookings'!$F162=0,"",'Member Bookings'!$F162)</f>
        <v/>
      </c>
      <c r="F257" s="22" t="str">
        <f>IF('Member Bookings'!$K162=0,"",'Member Bookings'!$K162)</f>
        <v/>
      </c>
      <c r="G257" s="145"/>
      <c r="H257" s="145"/>
      <c r="I257" s="145"/>
      <c r="J257" s="145"/>
      <c r="K257" s="145"/>
      <c r="L257" s="145"/>
    </row>
    <row r="258" spans="1:12" ht="22.5" customHeight="1" x14ac:dyDescent="0.3">
      <c r="A258" s="20" t="e">
        <f t="shared" si="5"/>
        <v>#REF!</v>
      </c>
      <c r="B258" s="164" t="str">
        <f>IF('Member Bookings'!$B163=0,"",'Member Bookings'!$B163)</f>
        <v/>
      </c>
      <c r="C258" s="165"/>
      <c r="D258" s="21" t="str">
        <f>IF('Member Bookings'!$E163=0,"",'Member Bookings'!$E163)</f>
        <v/>
      </c>
      <c r="E258" s="20" t="str">
        <f>IF('Member Bookings'!$F163=0,"",'Member Bookings'!$F163)</f>
        <v/>
      </c>
      <c r="F258" s="22" t="str">
        <f>IF('Member Bookings'!$K163=0,"",'Member Bookings'!$K163)</f>
        <v/>
      </c>
      <c r="G258" s="145"/>
      <c r="H258" s="145"/>
      <c r="I258" s="145"/>
      <c r="J258" s="145"/>
      <c r="K258" s="145"/>
      <c r="L258" s="145"/>
    </row>
    <row r="259" spans="1:12" ht="22.5" customHeight="1" x14ac:dyDescent="0.3">
      <c r="A259" s="20" t="e">
        <f t="shared" si="5"/>
        <v>#REF!</v>
      </c>
      <c r="B259" s="164" t="str">
        <f>IF('Member Bookings'!$B164=0,"",'Member Bookings'!$B164)</f>
        <v/>
      </c>
      <c r="C259" s="165"/>
      <c r="D259" s="21" t="str">
        <f>IF('Member Bookings'!$E164=0,"",'Member Bookings'!$E164)</f>
        <v/>
      </c>
      <c r="E259" s="20" t="str">
        <f>IF('Member Bookings'!$F164=0,"",'Member Bookings'!$F164)</f>
        <v/>
      </c>
      <c r="F259" s="22" t="str">
        <f>IF('Member Bookings'!$K164=0,"",'Member Bookings'!$K164)</f>
        <v/>
      </c>
      <c r="G259" s="145"/>
      <c r="H259" s="145"/>
      <c r="I259" s="145"/>
      <c r="J259" s="145"/>
      <c r="K259" s="145"/>
      <c r="L259" s="145"/>
    </row>
    <row r="260" spans="1:12" ht="22.5" customHeight="1" x14ac:dyDescent="0.3"/>
    <row r="261" spans="1:12" ht="22.5" customHeight="1" x14ac:dyDescent="0.3">
      <c r="A261" s="5" t="s">
        <v>188</v>
      </c>
    </row>
    <row r="262" spans="1:12" ht="22.5" customHeight="1" x14ac:dyDescent="0.3">
      <c r="A262" t="s">
        <v>189</v>
      </c>
    </row>
    <row r="263" spans="1:12" ht="22.5" customHeight="1" x14ac:dyDescent="0.3">
      <c r="A263" s="166" t="s">
        <v>190</v>
      </c>
      <c r="B263" s="167"/>
      <c r="C263" s="160"/>
      <c r="D263" s="168" t="s">
        <v>191</v>
      </c>
      <c r="E263" s="160"/>
      <c r="F263" s="170" t="s">
        <v>192</v>
      </c>
      <c r="G263" s="152"/>
      <c r="H263" s="153"/>
      <c r="I263" s="168" t="s">
        <v>191</v>
      </c>
      <c r="J263" s="152"/>
      <c r="K263" s="153"/>
    </row>
    <row r="264" spans="1:12" ht="22.5" customHeight="1" x14ac:dyDescent="0.3">
      <c r="A264" s="166"/>
      <c r="B264" s="167"/>
      <c r="C264" s="161"/>
      <c r="D264" s="168"/>
      <c r="E264" s="161"/>
      <c r="F264" s="170"/>
      <c r="G264" s="154"/>
      <c r="H264" s="155"/>
      <c r="I264" s="168"/>
      <c r="J264" s="154"/>
      <c r="K264" s="155"/>
    </row>
    <row r="265" spans="1:12" ht="22.5" customHeight="1" x14ac:dyDescent="0.3">
      <c r="C265" t="s">
        <v>173</v>
      </c>
      <c r="G265" t="s">
        <v>174</v>
      </c>
      <c r="H265">
        <f>'Event Structure'!$D$2</f>
        <v>0</v>
      </c>
    </row>
    <row r="266" spans="1:12" ht="22.5" customHeight="1" x14ac:dyDescent="0.3">
      <c r="C266" t="s">
        <v>175</v>
      </c>
      <c r="G266" t="s">
        <v>176</v>
      </c>
      <c r="H266">
        <f>'Event Structure'!$D$4</f>
        <v>0</v>
      </c>
    </row>
    <row r="267" spans="1:12" ht="22.5" customHeight="1" x14ac:dyDescent="0.3">
      <c r="G267" t="s">
        <v>177</v>
      </c>
      <c r="H267" s="18">
        <f>'Event Structure'!$D$3</f>
        <v>0</v>
      </c>
      <c r="I267" s="2" t="s">
        <v>37</v>
      </c>
      <c r="J267" s="18">
        <f>'Event Structure'!$H$3</f>
        <v>0</v>
      </c>
    </row>
    <row r="268" spans="1:12" ht="22.5" customHeight="1" x14ac:dyDescent="0.3">
      <c r="A268" s="169" t="s">
        <v>194</v>
      </c>
      <c r="B268" s="169"/>
      <c r="C268" s="169"/>
      <c r="D268" s="169"/>
      <c r="E268" s="169"/>
      <c r="F268" s="169"/>
      <c r="G268" t="s">
        <v>179</v>
      </c>
      <c r="H268" s="2">
        <v>5</v>
      </c>
      <c r="I268" s="2" t="s">
        <v>180</v>
      </c>
      <c r="J268" s="19"/>
    </row>
    <row r="269" spans="1:12" ht="22.5" customHeight="1" x14ac:dyDescent="0.3">
      <c r="A269" s="169"/>
      <c r="B269" s="169"/>
      <c r="C269" s="169"/>
      <c r="D269" s="169"/>
      <c r="E269" s="169"/>
      <c r="F269" s="169"/>
    </row>
    <row r="270" spans="1:12" ht="22.5" customHeight="1" x14ac:dyDescent="0.3">
      <c r="A270" t="s">
        <v>182</v>
      </c>
    </row>
    <row r="271" spans="1:12" ht="22.5" customHeight="1" x14ac:dyDescent="0.3">
      <c r="A271" t="s">
        <v>183</v>
      </c>
    </row>
    <row r="272" spans="1:12" ht="22.5" customHeight="1" x14ac:dyDescent="0.3">
      <c r="A272" s="160"/>
      <c r="B272" s="146" t="s">
        <v>120</v>
      </c>
      <c r="C272" s="148"/>
      <c r="D272" s="141" t="s">
        <v>184</v>
      </c>
      <c r="E272" s="142" t="s">
        <v>124</v>
      </c>
      <c r="F272" s="142" t="s">
        <v>128</v>
      </c>
      <c r="G272" s="142" t="s">
        <v>185</v>
      </c>
      <c r="H272" s="142"/>
      <c r="I272" s="143"/>
      <c r="J272" s="146" t="s">
        <v>186</v>
      </c>
      <c r="K272" s="147"/>
      <c r="L272" s="148"/>
    </row>
    <row r="273" spans="1:12" ht="22.5" customHeight="1" x14ac:dyDescent="0.3">
      <c r="A273" s="161"/>
      <c r="B273" s="162"/>
      <c r="C273" s="163"/>
      <c r="D273" s="141"/>
      <c r="E273" s="142"/>
      <c r="F273" s="142"/>
      <c r="G273" s="142"/>
      <c r="H273" s="142"/>
      <c r="I273" s="143"/>
      <c r="J273" s="149" t="s">
        <v>193</v>
      </c>
      <c r="K273" s="150"/>
      <c r="L273" s="151"/>
    </row>
    <row r="274" spans="1:12" ht="22.5" customHeight="1" x14ac:dyDescent="0.3">
      <c r="A274" s="20" t="e">
        <f>A259+1</f>
        <v>#REF!</v>
      </c>
      <c r="B274" s="164" t="str">
        <f>IF('Member Bookings'!$B165=0,"",'Member Bookings'!$B165)</f>
        <v/>
      </c>
      <c r="C274" s="165"/>
      <c r="D274" s="21" t="str">
        <f>IF('Member Bookings'!$E165=0,"",'Member Bookings'!$E165)</f>
        <v/>
      </c>
      <c r="E274" s="20" t="str">
        <f>IF('Member Bookings'!$F165=0,"",'Member Bookings'!$F165)</f>
        <v/>
      </c>
      <c r="F274" s="22" t="str">
        <f>IF('Member Bookings'!$K165=0,"",'Member Bookings'!$K165)</f>
        <v/>
      </c>
      <c r="G274" s="145"/>
      <c r="H274" s="145"/>
      <c r="I274" s="145"/>
      <c r="J274" s="144"/>
      <c r="K274" s="144"/>
      <c r="L274" s="144"/>
    </row>
    <row r="275" spans="1:12" ht="22.5" customHeight="1" x14ac:dyDescent="0.3">
      <c r="A275" s="20" t="e">
        <f>A274+1</f>
        <v>#REF!</v>
      </c>
      <c r="B275" s="164" t="str">
        <f>IF('Member Bookings'!$B166=0,"",'Member Bookings'!$B166)</f>
        <v/>
      </c>
      <c r="C275" s="165"/>
      <c r="D275" s="21" t="str">
        <f>IF('Member Bookings'!$E166=0,"",'Member Bookings'!$E166)</f>
        <v/>
      </c>
      <c r="E275" s="20" t="str">
        <f>IF('Member Bookings'!$F166=0,"",'Member Bookings'!$F166)</f>
        <v/>
      </c>
      <c r="F275" s="22" t="str">
        <f>IF('Member Bookings'!$K166=0,"",'Member Bookings'!$K166)</f>
        <v/>
      </c>
      <c r="G275" s="145"/>
      <c r="H275" s="145"/>
      <c r="I275" s="145"/>
      <c r="J275" s="145"/>
      <c r="K275" s="145"/>
      <c r="L275" s="145"/>
    </row>
    <row r="276" spans="1:12" ht="22.5" customHeight="1" x14ac:dyDescent="0.3">
      <c r="A276" s="20" t="e">
        <f t="shared" ref="A276:A313" si="6">A275+1</f>
        <v>#REF!</v>
      </c>
      <c r="B276" s="164" t="str">
        <f>IF('Member Bookings'!$B167=0,"",'Member Bookings'!$B167)</f>
        <v/>
      </c>
      <c r="C276" s="165"/>
      <c r="D276" s="21" t="str">
        <f>IF('Member Bookings'!$E167=0,"",'Member Bookings'!$E167)</f>
        <v/>
      </c>
      <c r="E276" s="20" t="str">
        <f>IF('Member Bookings'!$F167=0,"",'Member Bookings'!$F167)</f>
        <v/>
      </c>
      <c r="F276" s="22" t="str">
        <f>IF('Member Bookings'!$K167=0,"",'Member Bookings'!$K167)</f>
        <v/>
      </c>
      <c r="G276" s="145"/>
      <c r="H276" s="145"/>
      <c r="I276" s="145"/>
      <c r="J276" s="145"/>
      <c r="K276" s="145"/>
      <c r="L276" s="145"/>
    </row>
    <row r="277" spans="1:12" ht="22.5" customHeight="1" x14ac:dyDescent="0.3">
      <c r="A277" s="20" t="e">
        <f t="shared" si="6"/>
        <v>#REF!</v>
      </c>
      <c r="B277" s="164" t="str">
        <f>IF('Member Bookings'!$B168=0,"",'Member Bookings'!$B168)</f>
        <v/>
      </c>
      <c r="C277" s="165"/>
      <c r="D277" s="21" t="str">
        <f>IF('Member Bookings'!$E168=0,"",'Member Bookings'!$E168)</f>
        <v/>
      </c>
      <c r="E277" s="20" t="str">
        <f>IF('Member Bookings'!$F168=0,"",'Member Bookings'!$F168)</f>
        <v/>
      </c>
      <c r="F277" s="22" t="str">
        <f>IF('Member Bookings'!$K168=0,"",'Member Bookings'!$K168)</f>
        <v/>
      </c>
      <c r="G277" s="145"/>
      <c r="H277" s="145"/>
      <c r="I277" s="145"/>
      <c r="J277" s="145"/>
      <c r="K277" s="145"/>
      <c r="L277" s="145"/>
    </row>
    <row r="278" spans="1:12" ht="22.5" customHeight="1" x14ac:dyDescent="0.3">
      <c r="A278" s="20" t="e">
        <f t="shared" si="6"/>
        <v>#REF!</v>
      </c>
      <c r="B278" s="164" t="str">
        <f>IF('Member Bookings'!$B169=0,"",'Member Bookings'!$B169)</f>
        <v/>
      </c>
      <c r="C278" s="165"/>
      <c r="D278" s="21" t="str">
        <f>IF('Member Bookings'!$E169=0,"",'Member Bookings'!$E169)</f>
        <v/>
      </c>
      <c r="E278" s="20" t="str">
        <f>IF('Member Bookings'!$F169=0,"",'Member Bookings'!$F169)</f>
        <v/>
      </c>
      <c r="F278" s="22" t="str">
        <f>IF('Member Bookings'!$K169=0,"",'Member Bookings'!$K169)</f>
        <v/>
      </c>
      <c r="G278" s="145"/>
      <c r="H278" s="145"/>
      <c r="I278" s="145"/>
      <c r="J278" s="145"/>
      <c r="K278" s="145"/>
      <c r="L278" s="145"/>
    </row>
    <row r="279" spans="1:12" ht="22.5" customHeight="1" x14ac:dyDescent="0.3">
      <c r="A279" s="20" t="e">
        <f t="shared" si="6"/>
        <v>#REF!</v>
      </c>
      <c r="B279" s="164" t="str">
        <f>IF('Member Bookings'!$B170=0,"",'Member Bookings'!$B170)</f>
        <v/>
      </c>
      <c r="C279" s="165"/>
      <c r="D279" s="21" t="str">
        <f>IF('Member Bookings'!$E170=0,"",'Member Bookings'!$E170)</f>
        <v/>
      </c>
      <c r="E279" s="20" t="str">
        <f>IF('Member Bookings'!$F170=0,"",'Member Bookings'!$F170)</f>
        <v/>
      </c>
      <c r="F279" s="22" t="str">
        <f>IF('Member Bookings'!$K170=0,"",'Member Bookings'!$K170)</f>
        <v/>
      </c>
      <c r="G279" s="145"/>
      <c r="H279" s="145"/>
      <c r="I279" s="145"/>
      <c r="J279" s="145"/>
      <c r="K279" s="145"/>
      <c r="L279" s="145"/>
    </row>
    <row r="280" spans="1:12" ht="22.5" customHeight="1" x14ac:dyDescent="0.3">
      <c r="A280" s="20" t="e">
        <f t="shared" si="6"/>
        <v>#REF!</v>
      </c>
      <c r="B280" s="164" t="str">
        <f>IF('Member Bookings'!$B171=0,"",'Member Bookings'!$B171)</f>
        <v/>
      </c>
      <c r="C280" s="165"/>
      <c r="D280" s="21" t="str">
        <f>IF('Member Bookings'!$E171=0,"",'Member Bookings'!$E171)</f>
        <v/>
      </c>
      <c r="E280" s="20" t="str">
        <f>IF('Member Bookings'!$F171=0,"",'Member Bookings'!$F171)</f>
        <v/>
      </c>
      <c r="F280" s="22" t="str">
        <f>IF('Member Bookings'!$K171=0,"",'Member Bookings'!$K171)</f>
        <v/>
      </c>
      <c r="G280" s="145"/>
      <c r="H280" s="145"/>
      <c r="I280" s="145"/>
      <c r="J280" s="145"/>
      <c r="K280" s="145"/>
      <c r="L280" s="145"/>
    </row>
    <row r="281" spans="1:12" ht="22.5" customHeight="1" x14ac:dyDescent="0.3">
      <c r="A281" s="20" t="e">
        <f t="shared" si="6"/>
        <v>#REF!</v>
      </c>
      <c r="B281" s="164" t="str">
        <f>IF('Member Bookings'!$B172=0,"",'Member Bookings'!$B172)</f>
        <v/>
      </c>
      <c r="C281" s="165"/>
      <c r="D281" s="21" t="str">
        <f>IF('Member Bookings'!$E172=0,"",'Member Bookings'!$E172)</f>
        <v/>
      </c>
      <c r="E281" s="20" t="str">
        <f>IF('Member Bookings'!$F172=0,"",'Member Bookings'!$F172)</f>
        <v/>
      </c>
      <c r="F281" s="22" t="str">
        <f>IF('Member Bookings'!$K172=0,"",'Member Bookings'!$K172)</f>
        <v/>
      </c>
      <c r="G281" s="145"/>
      <c r="H281" s="145"/>
      <c r="I281" s="145"/>
      <c r="J281" s="145"/>
      <c r="K281" s="145"/>
      <c r="L281" s="145"/>
    </row>
    <row r="282" spans="1:12" ht="22.5" customHeight="1" x14ac:dyDescent="0.3">
      <c r="A282" s="20" t="e">
        <f t="shared" si="6"/>
        <v>#REF!</v>
      </c>
      <c r="B282" s="164" t="str">
        <f>IF('Member Bookings'!$B173=0,"",'Member Bookings'!$B173)</f>
        <v/>
      </c>
      <c r="C282" s="165"/>
      <c r="D282" s="21" t="str">
        <f>IF('Member Bookings'!$E173=0,"",'Member Bookings'!$E173)</f>
        <v/>
      </c>
      <c r="E282" s="20" t="str">
        <f>IF('Member Bookings'!$F173=0,"",'Member Bookings'!$F173)</f>
        <v/>
      </c>
      <c r="F282" s="22" t="str">
        <f>IF('Member Bookings'!$K173=0,"",'Member Bookings'!$K173)</f>
        <v/>
      </c>
      <c r="G282" s="145"/>
      <c r="H282" s="145"/>
      <c r="I282" s="145"/>
      <c r="J282" s="145"/>
      <c r="K282" s="145"/>
      <c r="L282" s="145"/>
    </row>
    <row r="283" spans="1:12" ht="22.5" customHeight="1" x14ac:dyDescent="0.3">
      <c r="A283" s="20" t="e">
        <f t="shared" si="6"/>
        <v>#REF!</v>
      </c>
      <c r="B283" s="164" t="str">
        <f>IF('Member Bookings'!$B174=0,"",'Member Bookings'!$B174)</f>
        <v/>
      </c>
      <c r="C283" s="165"/>
      <c r="D283" s="21" t="str">
        <f>IF('Member Bookings'!$E174=0,"",'Member Bookings'!$E174)</f>
        <v/>
      </c>
      <c r="E283" s="20" t="str">
        <f>IF('Member Bookings'!$F174=0,"",'Member Bookings'!$F174)</f>
        <v/>
      </c>
      <c r="F283" s="22" t="str">
        <f>IF('Member Bookings'!$K174=0,"",'Member Bookings'!$K174)</f>
        <v/>
      </c>
      <c r="G283" s="145"/>
      <c r="H283" s="145"/>
      <c r="I283" s="145"/>
      <c r="J283" s="145"/>
      <c r="K283" s="145"/>
      <c r="L283" s="145"/>
    </row>
    <row r="284" spans="1:12" ht="22.5" customHeight="1" x14ac:dyDescent="0.3">
      <c r="A284" s="20" t="e">
        <f t="shared" si="6"/>
        <v>#REF!</v>
      </c>
      <c r="B284" s="164" t="str">
        <f>IF('Member Bookings'!$B175=0,"",'Member Bookings'!$B175)</f>
        <v/>
      </c>
      <c r="C284" s="165"/>
      <c r="D284" s="21" t="str">
        <f>IF('Member Bookings'!$E175=0,"",'Member Bookings'!$E175)</f>
        <v/>
      </c>
      <c r="E284" s="20" t="str">
        <f>IF('Member Bookings'!$F175=0,"",'Member Bookings'!$F175)</f>
        <v/>
      </c>
      <c r="F284" s="22" t="str">
        <f>IF('Member Bookings'!$K175=0,"",'Member Bookings'!$K175)</f>
        <v/>
      </c>
      <c r="G284" s="145"/>
      <c r="H284" s="145"/>
      <c r="I284" s="145"/>
      <c r="J284" s="145"/>
      <c r="K284" s="145"/>
      <c r="L284" s="145"/>
    </row>
    <row r="285" spans="1:12" ht="22.5" customHeight="1" x14ac:dyDescent="0.3">
      <c r="A285" s="20" t="e">
        <f t="shared" si="6"/>
        <v>#REF!</v>
      </c>
      <c r="B285" s="164" t="str">
        <f>IF('Member Bookings'!$B176=0,"",'Member Bookings'!$B176)</f>
        <v/>
      </c>
      <c r="C285" s="165"/>
      <c r="D285" s="21" t="str">
        <f>IF('Member Bookings'!$E176=0,"",'Member Bookings'!$E176)</f>
        <v/>
      </c>
      <c r="E285" s="20" t="str">
        <f>IF('Member Bookings'!$F176=0,"",'Member Bookings'!$F176)</f>
        <v/>
      </c>
      <c r="F285" s="22" t="str">
        <f>IF('Member Bookings'!$K176=0,"",'Member Bookings'!$K176)</f>
        <v/>
      </c>
      <c r="G285" s="145"/>
      <c r="H285" s="145"/>
      <c r="I285" s="145"/>
      <c r="J285" s="145"/>
      <c r="K285" s="145"/>
      <c r="L285" s="145"/>
    </row>
    <row r="286" spans="1:12" ht="22.5" customHeight="1" x14ac:dyDescent="0.3">
      <c r="A286" s="20" t="e">
        <f t="shared" si="6"/>
        <v>#REF!</v>
      </c>
      <c r="B286" s="164" t="str">
        <f>IF('Member Bookings'!$B177=0,"",'Member Bookings'!$B177)</f>
        <v/>
      </c>
      <c r="C286" s="165"/>
      <c r="D286" s="21" t="str">
        <f>IF('Member Bookings'!$E177=0,"",'Member Bookings'!$E177)</f>
        <v/>
      </c>
      <c r="E286" s="20" t="str">
        <f>IF('Member Bookings'!$F177=0,"",'Member Bookings'!$F177)</f>
        <v/>
      </c>
      <c r="F286" s="22" t="str">
        <f>IF('Member Bookings'!$K177=0,"",'Member Bookings'!$K177)</f>
        <v/>
      </c>
      <c r="G286" s="145"/>
      <c r="H286" s="145"/>
      <c r="I286" s="145"/>
      <c r="J286" s="145"/>
      <c r="K286" s="145"/>
      <c r="L286" s="145"/>
    </row>
    <row r="287" spans="1:12" ht="22.5" customHeight="1" x14ac:dyDescent="0.3">
      <c r="A287" s="20" t="e">
        <f t="shared" si="6"/>
        <v>#REF!</v>
      </c>
      <c r="B287" s="164" t="str">
        <f>IF('Member Bookings'!$B178=0,"",'Member Bookings'!$B178)</f>
        <v/>
      </c>
      <c r="C287" s="165"/>
      <c r="D287" s="21" t="str">
        <f>IF('Member Bookings'!$E178=0,"",'Member Bookings'!$E178)</f>
        <v/>
      </c>
      <c r="E287" s="20" t="str">
        <f>IF('Member Bookings'!$F178=0,"",'Member Bookings'!$F178)</f>
        <v/>
      </c>
      <c r="F287" s="22" t="str">
        <f>IF('Member Bookings'!$K178=0,"",'Member Bookings'!$K178)</f>
        <v/>
      </c>
      <c r="G287" s="145"/>
      <c r="H287" s="145"/>
      <c r="I287" s="145"/>
      <c r="J287" s="145"/>
      <c r="K287" s="145"/>
      <c r="L287" s="145"/>
    </row>
    <row r="288" spans="1:12" ht="22.5" customHeight="1" x14ac:dyDescent="0.3">
      <c r="A288" s="20" t="e">
        <f t="shared" si="6"/>
        <v>#REF!</v>
      </c>
      <c r="B288" s="164" t="str">
        <f>IF('Member Bookings'!$B179=0,"",'Member Bookings'!$B179)</f>
        <v/>
      </c>
      <c r="C288" s="165"/>
      <c r="D288" s="21" t="str">
        <f>IF('Member Bookings'!$E179=0,"",'Member Bookings'!$E179)</f>
        <v/>
      </c>
      <c r="E288" s="20" t="str">
        <f>IF('Member Bookings'!$F179=0,"",'Member Bookings'!$F179)</f>
        <v/>
      </c>
      <c r="F288" s="22" t="str">
        <f>IF('Member Bookings'!$K179=0,"",'Member Bookings'!$K179)</f>
        <v/>
      </c>
      <c r="G288" s="145"/>
      <c r="H288" s="145"/>
      <c r="I288" s="145"/>
      <c r="J288" s="145"/>
      <c r="K288" s="145"/>
      <c r="L288" s="145"/>
    </row>
    <row r="289" spans="1:12" ht="22.5" customHeight="1" x14ac:dyDescent="0.3">
      <c r="A289" s="20" t="e">
        <f t="shared" si="6"/>
        <v>#REF!</v>
      </c>
      <c r="B289" s="164" t="str">
        <f>IF('Member Bookings'!$B180=0,"",'Member Bookings'!$B180)</f>
        <v/>
      </c>
      <c r="C289" s="165"/>
      <c r="D289" s="21" t="str">
        <f>IF('Member Bookings'!$E180=0,"",'Member Bookings'!$E180)</f>
        <v/>
      </c>
      <c r="E289" s="20" t="str">
        <f>IF('Member Bookings'!$F180=0,"",'Member Bookings'!$F180)</f>
        <v/>
      </c>
      <c r="F289" s="22" t="str">
        <f>IF('Member Bookings'!$K180=0,"",'Member Bookings'!$K180)</f>
        <v/>
      </c>
      <c r="G289" s="145"/>
      <c r="H289" s="145"/>
      <c r="I289" s="145"/>
      <c r="J289" s="145"/>
      <c r="K289" s="145"/>
      <c r="L289" s="145"/>
    </row>
    <row r="290" spans="1:12" ht="22.5" customHeight="1" x14ac:dyDescent="0.3">
      <c r="A290" s="20" t="e">
        <f t="shared" si="6"/>
        <v>#REF!</v>
      </c>
      <c r="B290" s="164" t="str">
        <f>IF('Member Bookings'!$B181=0,"",'Member Bookings'!$B181)</f>
        <v/>
      </c>
      <c r="C290" s="165"/>
      <c r="D290" s="21" t="str">
        <f>IF('Member Bookings'!$E181=0,"",'Member Bookings'!$E181)</f>
        <v/>
      </c>
      <c r="E290" s="20" t="str">
        <f>IF('Member Bookings'!$F181=0,"",'Member Bookings'!$F181)</f>
        <v/>
      </c>
      <c r="F290" s="22" t="str">
        <f>IF('Member Bookings'!$K181=0,"",'Member Bookings'!$K181)</f>
        <v/>
      </c>
      <c r="G290" s="145"/>
      <c r="H290" s="145"/>
      <c r="I290" s="145"/>
      <c r="J290" s="145"/>
      <c r="K290" s="145"/>
      <c r="L290" s="145"/>
    </row>
    <row r="291" spans="1:12" ht="22.5" customHeight="1" x14ac:dyDescent="0.3">
      <c r="A291" s="20" t="e">
        <f t="shared" si="6"/>
        <v>#REF!</v>
      </c>
      <c r="B291" s="164" t="str">
        <f>IF('Member Bookings'!$B182=0,"",'Member Bookings'!$B182)</f>
        <v/>
      </c>
      <c r="C291" s="165"/>
      <c r="D291" s="21" t="str">
        <f>IF('Member Bookings'!$E182=0,"",'Member Bookings'!$E182)</f>
        <v/>
      </c>
      <c r="E291" s="20" t="str">
        <f>IF('Member Bookings'!$F182=0,"",'Member Bookings'!$F182)</f>
        <v/>
      </c>
      <c r="F291" s="22" t="str">
        <f>IF('Member Bookings'!$K182=0,"",'Member Bookings'!$K182)</f>
        <v/>
      </c>
      <c r="G291" s="145"/>
      <c r="H291" s="145"/>
      <c r="I291" s="145"/>
      <c r="J291" s="145"/>
      <c r="K291" s="145"/>
      <c r="L291" s="145"/>
    </row>
    <row r="292" spans="1:12" ht="3" customHeight="1" x14ac:dyDescent="0.3">
      <c r="A292" s="20" t="e">
        <f t="shared" si="6"/>
        <v>#REF!</v>
      </c>
      <c r="B292" s="164" t="str">
        <f>IF('Member Bookings'!$B183=0,"",'Member Bookings'!$B183)</f>
        <v/>
      </c>
      <c r="C292" s="165"/>
      <c r="D292" s="21" t="str">
        <f>IF('Member Bookings'!$E183=0,"",'Member Bookings'!$E183)</f>
        <v/>
      </c>
      <c r="E292" s="20" t="str">
        <f>IF('Member Bookings'!$F183=0,"",'Member Bookings'!$F183)</f>
        <v/>
      </c>
      <c r="F292" s="22" t="str">
        <f>IF('Member Bookings'!$K183=0,"",'Member Bookings'!$K183)</f>
        <v/>
      </c>
      <c r="G292" s="145"/>
      <c r="H292" s="145"/>
      <c r="I292" s="145"/>
      <c r="J292" s="145"/>
      <c r="K292" s="145"/>
      <c r="L292" s="145"/>
    </row>
    <row r="293" spans="1:12" x14ac:dyDescent="0.3">
      <c r="A293" s="20" t="e">
        <f t="shared" si="6"/>
        <v>#REF!</v>
      </c>
      <c r="B293" s="164" t="str">
        <f>IF('Member Bookings'!$B184=0,"",'Member Bookings'!$B184)</f>
        <v/>
      </c>
      <c r="C293" s="165"/>
      <c r="D293" s="21" t="str">
        <f>IF('Member Bookings'!$E184=0,"",'Member Bookings'!$E184)</f>
        <v/>
      </c>
      <c r="E293" s="20" t="str">
        <f>IF('Member Bookings'!$F184=0,"",'Member Bookings'!$F184)</f>
        <v/>
      </c>
      <c r="F293" s="22" t="str">
        <f>IF('Member Bookings'!$K184=0,"",'Member Bookings'!$K184)</f>
        <v/>
      </c>
      <c r="G293" s="145"/>
      <c r="H293" s="145"/>
      <c r="I293" s="145"/>
      <c r="J293" s="145"/>
      <c r="K293" s="145"/>
      <c r="L293" s="145"/>
    </row>
    <row r="294" spans="1:12" x14ac:dyDescent="0.3">
      <c r="A294" s="20" t="e">
        <f t="shared" si="6"/>
        <v>#REF!</v>
      </c>
      <c r="B294" s="164" t="str">
        <f>IF('Member Bookings'!$B185=0,"",'Member Bookings'!$B185)</f>
        <v/>
      </c>
      <c r="C294" s="165"/>
      <c r="D294" s="21" t="str">
        <f>IF('Member Bookings'!$E185=0,"",'Member Bookings'!$E185)</f>
        <v/>
      </c>
      <c r="E294" s="20" t="str">
        <f>IF('Member Bookings'!$F185=0,"",'Member Bookings'!$F185)</f>
        <v/>
      </c>
      <c r="F294" s="22" t="str">
        <f>IF('Member Bookings'!$K185=0,"",'Member Bookings'!$K185)</f>
        <v/>
      </c>
      <c r="G294" s="145"/>
      <c r="H294" s="145"/>
      <c r="I294" s="145"/>
      <c r="J294" s="145"/>
      <c r="K294" s="145"/>
      <c r="L294" s="145"/>
    </row>
    <row r="295" spans="1:12" x14ac:dyDescent="0.3">
      <c r="A295" s="20" t="e">
        <f t="shared" si="6"/>
        <v>#REF!</v>
      </c>
      <c r="B295" s="164" t="str">
        <f>IF('Member Bookings'!$B186=0,"",'Member Bookings'!$B186)</f>
        <v/>
      </c>
      <c r="C295" s="165"/>
      <c r="D295" s="21" t="str">
        <f>IF('Member Bookings'!$E186=0,"",'Member Bookings'!$E186)</f>
        <v/>
      </c>
      <c r="E295" s="20" t="str">
        <f>IF('Member Bookings'!$F186=0,"",'Member Bookings'!$F186)</f>
        <v/>
      </c>
      <c r="F295" s="22" t="str">
        <f>IF('Member Bookings'!$K186=0,"",'Member Bookings'!$K186)</f>
        <v/>
      </c>
      <c r="G295" s="145"/>
      <c r="H295" s="145"/>
      <c r="I295" s="145"/>
      <c r="J295" s="145"/>
      <c r="K295" s="145"/>
      <c r="L295" s="145"/>
    </row>
    <row r="296" spans="1:12" x14ac:dyDescent="0.3">
      <c r="A296" s="20" t="e">
        <f t="shared" si="6"/>
        <v>#REF!</v>
      </c>
      <c r="B296" s="164" t="str">
        <f>IF('Member Bookings'!$B187=0,"",'Member Bookings'!$B187)</f>
        <v/>
      </c>
      <c r="C296" s="165"/>
      <c r="D296" s="21" t="str">
        <f>IF('Member Bookings'!$E187=0,"",'Member Bookings'!$E187)</f>
        <v/>
      </c>
      <c r="E296" s="20" t="str">
        <f>IF('Member Bookings'!$F187=0,"",'Member Bookings'!$F187)</f>
        <v/>
      </c>
      <c r="F296" s="22" t="str">
        <f>IF('Member Bookings'!$K187=0,"",'Member Bookings'!$K187)</f>
        <v/>
      </c>
      <c r="G296" s="145"/>
      <c r="H296" s="145"/>
      <c r="I296" s="145"/>
      <c r="J296" s="145"/>
      <c r="K296" s="145"/>
      <c r="L296" s="145"/>
    </row>
    <row r="297" spans="1:12" x14ac:dyDescent="0.3">
      <c r="A297" s="20" t="e">
        <f t="shared" si="6"/>
        <v>#REF!</v>
      </c>
      <c r="B297" s="164" t="str">
        <f>IF('Member Bookings'!$B188=0,"",'Member Bookings'!$B188)</f>
        <v/>
      </c>
      <c r="C297" s="165"/>
      <c r="D297" s="21" t="str">
        <f>IF('Member Bookings'!$E188=0,"",'Member Bookings'!$E188)</f>
        <v/>
      </c>
      <c r="E297" s="20" t="str">
        <f>IF('Member Bookings'!$F188=0,"",'Member Bookings'!$F188)</f>
        <v/>
      </c>
      <c r="F297" s="22" t="str">
        <f>IF('Member Bookings'!$K188=0,"",'Member Bookings'!$K188)</f>
        <v/>
      </c>
      <c r="G297" s="145"/>
      <c r="H297" s="145"/>
      <c r="I297" s="145"/>
      <c r="J297" s="145"/>
      <c r="K297" s="145"/>
      <c r="L297" s="145"/>
    </row>
    <row r="298" spans="1:12" x14ac:dyDescent="0.3">
      <c r="A298" s="20" t="e">
        <f t="shared" si="6"/>
        <v>#REF!</v>
      </c>
      <c r="B298" s="164" t="str">
        <f>IF('Member Bookings'!$B189=0,"",'Member Bookings'!$B189)</f>
        <v/>
      </c>
      <c r="C298" s="165"/>
      <c r="D298" s="21" t="str">
        <f>IF('Member Bookings'!$E189=0,"",'Member Bookings'!$E189)</f>
        <v/>
      </c>
      <c r="E298" s="20" t="str">
        <f>IF('Member Bookings'!$F189=0,"",'Member Bookings'!$F189)</f>
        <v/>
      </c>
      <c r="F298" s="22" t="str">
        <f>IF('Member Bookings'!$K189=0,"",'Member Bookings'!$K189)</f>
        <v/>
      </c>
      <c r="G298" s="145"/>
      <c r="H298" s="145"/>
      <c r="I298" s="145"/>
      <c r="J298" s="145"/>
      <c r="K298" s="145"/>
      <c r="L298" s="145"/>
    </row>
    <row r="299" spans="1:12" x14ac:dyDescent="0.3">
      <c r="A299" s="20" t="e">
        <f t="shared" si="6"/>
        <v>#REF!</v>
      </c>
      <c r="B299" s="164" t="str">
        <f>IF('Member Bookings'!$B190=0,"",'Member Bookings'!$B190)</f>
        <v/>
      </c>
      <c r="C299" s="165"/>
      <c r="D299" s="21" t="str">
        <f>IF('Member Bookings'!$E190=0,"",'Member Bookings'!$E190)</f>
        <v/>
      </c>
      <c r="E299" s="20" t="str">
        <f>IF('Member Bookings'!$F190=0,"",'Member Bookings'!$F190)</f>
        <v/>
      </c>
      <c r="F299" s="22" t="str">
        <f>IF('Member Bookings'!$K190=0,"",'Member Bookings'!$K190)</f>
        <v/>
      </c>
      <c r="G299" s="145"/>
      <c r="H299" s="145"/>
      <c r="I299" s="145"/>
      <c r="J299" s="145"/>
      <c r="K299" s="145"/>
      <c r="L299" s="145"/>
    </row>
    <row r="300" spans="1:12" x14ac:dyDescent="0.3">
      <c r="A300" s="20" t="e">
        <f t="shared" si="6"/>
        <v>#REF!</v>
      </c>
      <c r="B300" s="164" t="str">
        <f>IF('Member Bookings'!$B191=0,"",'Member Bookings'!$B191)</f>
        <v/>
      </c>
      <c r="C300" s="165"/>
      <c r="D300" s="21" t="str">
        <f>IF('Member Bookings'!$E191=0,"",'Member Bookings'!$E191)</f>
        <v/>
      </c>
      <c r="E300" s="20" t="str">
        <f>IF('Member Bookings'!$F191=0,"",'Member Bookings'!$F191)</f>
        <v/>
      </c>
      <c r="F300" s="22" t="str">
        <f>IF('Member Bookings'!$K191=0,"",'Member Bookings'!$K191)</f>
        <v/>
      </c>
      <c r="G300" s="145"/>
      <c r="H300" s="145"/>
      <c r="I300" s="145"/>
      <c r="J300" s="145"/>
      <c r="K300" s="145"/>
      <c r="L300" s="145"/>
    </row>
    <row r="301" spans="1:12" x14ac:dyDescent="0.3">
      <c r="A301" s="20" t="e">
        <f t="shared" si="6"/>
        <v>#REF!</v>
      </c>
      <c r="B301" s="164" t="str">
        <f>IF('Member Bookings'!$B192=0,"",'Member Bookings'!$B192)</f>
        <v/>
      </c>
      <c r="C301" s="165"/>
      <c r="D301" s="21" t="str">
        <f>IF('Member Bookings'!$E192=0,"",'Member Bookings'!$E192)</f>
        <v/>
      </c>
      <c r="E301" s="20" t="str">
        <f>IF('Member Bookings'!$F192=0,"",'Member Bookings'!$F192)</f>
        <v/>
      </c>
      <c r="F301" s="22" t="str">
        <f>IF('Member Bookings'!$K192=0,"",'Member Bookings'!$K192)</f>
        <v/>
      </c>
      <c r="G301" s="145"/>
      <c r="H301" s="145"/>
      <c r="I301" s="145"/>
      <c r="J301" s="145"/>
      <c r="K301" s="145"/>
      <c r="L301" s="145"/>
    </row>
    <row r="302" spans="1:12" x14ac:dyDescent="0.3">
      <c r="A302" s="20" t="e">
        <f t="shared" si="6"/>
        <v>#REF!</v>
      </c>
      <c r="B302" s="164" t="str">
        <f>IF('Member Bookings'!$B193=0,"",'Member Bookings'!$B193)</f>
        <v/>
      </c>
      <c r="C302" s="165"/>
      <c r="D302" s="21" t="str">
        <f>IF('Member Bookings'!$E193=0,"",'Member Bookings'!$E193)</f>
        <v/>
      </c>
      <c r="E302" s="20" t="str">
        <f>IF('Member Bookings'!$F193=0,"",'Member Bookings'!$F193)</f>
        <v/>
      </c>
      <c r="F302" s="22" t="str">
        <f>IF('Member Bookings'!$K193=0,"",'Member Bookings'!$K193)</f>
        <v/>
      </c>
      <c r="G302" s="145"/>
      <c r="H302" s="145"/>
      <c r="I302" s="145"/>
      <c r="J302" s="145"/>
      <c r="K302" s="145"/>
      <c r="L302" s="145"/>
    </row>
    <row r="303" spans="1:12" x14ac:dyDescent="0.3">
      <c r="A303" s="20" t="e">
        <f t="shared" si="6"/>
        <v>#REF!</v>
      </c>
      <c r="B303" s="164" t="str">
        <f>IF('Member Bookings'!$B194=0,"",'Member Bookings'!$B194)</f>
        <v/>
      </c>
      <c r="C303" s="165"/>
      <c r="D303" s="21" t="str">
        <f>IF('Member Bookings'!$E194=0,"",'Member Bookings'!$E194)</f>
        <v/>
      </c>
      <c r="E303" s="20" t="str">
        <f>IF('Member Bookings'!$F194=0,"",'Member Bookings'!$F194)</f>
        <v/>
      </c>
      <c r="F303" s="22" t="str">
        <f>IF('Member Bookings'!$K194=0,"",'Member Bookings'!$K194)</f>
        <v/>
      </c>
      <c r="G303" s="145"/>
      <c r="H303" s="145"/>
      <c r="I303" s="145"/>
      <c r="J303" s="145"/>
      <c r="K303" s="145"/>
      <c r="L303" s="145"/>
    </row>
    <row r="304" spans="1:12" x14ac:dyDescent="0.3">
      <c r="A304" s="20" t="e">
        <f t="shared" si="6"/>
        <v>#REF!</v>
      </c>
      <c r="B304" s="164" t="str">
        <f>IF('Member Bookings'!$B195=0,"",'Member Bookings'!$B195)</f>
        <v/>
      </c>
      <c r="C304" s="165"/>
      <c r="D304" s="21" t="str">
        <f>IF('Member Bookings'!$E195=0,"",'Member Bookings'!$E195)</f>
        <v/>
      </c>
      <c r="E304" s="20" t="str">
        <f>IF('Member Bookings'!$F195=0,"",'Member Bookings'!$F195)</f>
        <v/>
      </c>
      <c r="F304" s="22" t="str">
        <f>IF('Member Bookings'!$K195=0,"",'Member Bookings'!$K195)</f>
        <v/>
      </c>
      <c r="G304" s="145"/>
      <c r="H304" s="145"/>
      <c r="I304" s="145"/>
      <c r="J304" s="145"/>
      <c r="K304" s="145"/>
      <c r="L304" s="145"/>
    </row>
    <row r="305" spans="1:12" x14ac:dyDescent="0.3">
      <c r="A305" s="20" t="e">
        <f t="shared" si="6"/>
        <v>#REF!</v>
      </c>
      <c r="B305" s="164" t="str">
        <f>IF('Member Bookings'!$B196=0,"",'Member Bookings'!$B196)</f>
        <v/>
      </c>
      <c r="C305" s="165"/>
      <c r="D305" s="21" t="str">
        <f>IF('Member Bookings'!$E196=0,"",'Member Bookings'!$E196)</f>
        <v/>
      </c>
      <c r="E305" s="20" t="str">
        <f>IF('Member Bookings'!$F196=0,"",'Member Bookings'!$F196)</f>
        <v/>
      </c>
      <c r="F305" s="22" t="str">
        <f>IF('Member Bookings'!$K196=0,"",'Member Bookings'!$K196)</f>
        <v/>
      </c>
      <c r="G305" s="145"/>
      <c r="H305" s="145"/>
      <c r="I305" s="145"/>
      <c r="J305" s="145"/>
      <c r="K305" s="145"/>
      <c r="L305" s="145"/>
    </row>
    <row r="306" spans="1:12" x14ac:dyDescent="0.3">
      <c r="A306" s="20" t="e">
        <f t="shared" si="6"/>
        <v>#REF!</v>
      </c>
      <c r="B306" s="164" t="str">
        <f>IF('Member Bookings'!$B197=0,"",'Member Bookings'!$B197)</f>
        <v/>
      </c>
      <c r="C306" s="165"/>
      <c r="D306" s="21" t="str">
        <f>IF('Member Bookings'!$E197=0,"",'Member Bookings'!$E197)</f>
        <v/>
      </c>
      <c r="E306" s="20" t="str">
        <f>IF('Member Bookings'!$F197=0,"",'Member Bookings'!$F197)</f>
        <v/>
      </c>
      <c r="F306" s="22" t="str">
        <f>IF('Member Bookings'!$K197=0,"",'Member Bookings'!$K197)</f>
        <v/>
      </c>
      <c r="G306" s="145"/>
      <c r="H306" s="145"/>
      <c r="I306" s="145"/>
      <c r="J306" s="145"/>
      <c r="K306" s="145"/>
      <c r="L306" s="145"/>
    </row>
    <row r="307" spans="1:12" x14ac:dyDescent="0.3">
      <c r="A307" s="20" t="e">
        <f t="shared" si="6"/>
        <v>#REF!</v>
      </c>
      <c r="B307" s="164" t="str">
        <f>IF('Member Bookings'!$B198=0,"",'Member Bookings'!$B198)</f>
        <v/>
      </c>
      <c r="C307" s="165"/>
      <c r="D307" s="21" t="str">
        <f>IF('Member Bookings'!$E198=0,"",'Member Bookings'!$E198)</f>
        <v/>
      </c>
      <c r="E307" s="20" t="str">
        <f>IF('Member Bookings'!$F198=0,"",'Member Bookings'!$F198)</f>
        <v/>
      </c>
      <c r="F307" s="22" t="str">
        <f>IF('Member Bookings'!$K198=0,"",'Member Bookings'!$K198)</f>
        <v/>
      </c>
      <c r="G307" s="145"/>
      <c r="H307" s="145"/>
      <c r="I307" s="145"/>
      <c r="J307" s="145"/>
      <c r="K307" s="145"/>
      <c r="L307" s="145"/>
    </row>
    <row r="308" spans="1:12" x14ac:dyDescent="0.3">
      <c r="A308" s="20" t="e">
        <f t="shared" si="6"/>
        <v>#REF!</v>
      </c>
      <c r="B308" s="164" t="str">
        <f>IF('Member Bookings'!$B199=0,"",'Member Bookings'!$B199)</f>
        <v/>
      </c>
      <c r="C308" s="165"/>
      <c r="D308" s="21" t="str">
        <f>IF('Member Bookings'!$E199=0,"",'Member Bookings'!$E199)</f>
        <v/>
      </c>
      <c r="E308" s="20" t="str">
        <f>IF('Member Bookings'!$F199=0,"",'Member Bookings'!$F199)</f>
        <v/>
      </c>
      <c r="F308" s="22" t="str">
        <f>IF('Member Bookings'!$K199=0,"",'Member Bookings'!$K199)</f>
        <v/>
      </c>
      <c r="G308" s="145"/>
      <c r="H308" s="145"/>
      <c r="I308" s="145"/>
      <c r="J308" s="145"/>
      <c r="K308" s="145"/>
      <c r="L308" s="145"/>
    </row>
    <row r="309" spans="1:12" x14ac:dyDescent="0.3">
      <c r="A309" s="20" t="e">
        <f t="shared" si="6"/>
        <v>#REF!</v>
      </c>
      <c r="B309" s="164" t="str">
        <f>IF('Member Bookings'!$B200=0,"",'Member Bookings'!$B200)</f>
        <v/>
      </c>
      <c r="C309" s="165"/>
      <c r="D309" s="21" t="str">
        <f>IF('Member Bookings'!$E200=0,"",'Member Bookings'!$E200)</f>
        <v/>
      </c>
      <c r="E309" s="20" t="str">
        <f>IF('Member Bookings'!$F200=0,"",'Member Bookings'!$F200)</f>
        <v/>
      </c>
      <c r="F309" s="22" t="str">
        <f>IF('Member Bookings'!$K200=0,"",'Member Bookings'!$K200)</f>
        <v/>
      </c>
      <c r="G309" s="145"/>
      <c r="H309" s="145"/>
      <c r="I309" s="145"/>
      <c r="J309" s="145"/>
      <c r="K309" s="145"/>
      <c r="L309" s="145"/>
    </row>
    <row r="310" spans="1:12" x14ac:dyDescent="0.3">
      <c r="A310" s="20" t="e">
        <f t="shared" si="6"/>
        <v>#REF!</v>
      </c>
      <c r="B310" s="164" t="str">
        <f>IF('Member Bookings'!$B201=0,"",'Member Bookings'!$B201)</f>
        <v/>
      </c>
      <c r="C310" s="165"/>
      <c r="D310" s="21" t="str">
        <f>IF('Member Bookings'!$E201=0,"",'Member Bookings'!$E201)</f>
        <v/>
      </c>
      <c r="E310" s="20" t="str">
        <f>IF('Member Bookings'!$F201=0,"",'Member Bookings'!$F201)</f>
        <v/>
      </c>
      <c r="F310" s="22" t="str">
        <f>IF('Member Bookings'!$K201=0,"",'Member Bookings'!$K201)</f>
        <v/>
      </c>
      <c r="G310" s="145"/>
      <c r="H310" s="145"/>
      <c r="I310" s="145"/>
      <c r="J310" s="145"/>
      <c r="K310" s="145"/>
      <c r="L310" s="145"/>
    </row>
    <row r="311" spans="1:12" x14ac:dyDescent="0.3">
      <c r="A311" s="20" t="e">
        <f t="shared" si="6"/>
        <v>#REF!</v>
      </c>
      <c r="B311" s="164" t="str">
        <f>IF('Member Bookings'!$B202=0,"",'Member Bookings'!$B202)</f>
        <v/>
      </c>
      <c r="C311" s="165"/>
      <c r="D311" s="21" t="str">
        <f>IF('Member Bookings'!$E202=0,"",'Member Bookings'!$E202)</f>
        <v/>
      </c>
      <c r="E311" s="20" t="str">
        <f>IF('Member Bookings'!$F202=0,"",'Member Bookings'!$F202)</f>
        <v/>
      </c>
      <c r="F311" s="22" t="str">
        <f>IF('Member Bookings'!$K202=0,"",'Member Bookings'!$K202)</f>
        <v/>
      </c>
      <c r="G311" s="145"/>
      <c r="H311" s="145"/>
      <c r="I311" s="145"/>
      <c r="J311" s="145"/>
      <c r="K311" s="145"/>
      <c r="L311" s="145"/>
    </row>
    <row r="312" spans="1:12" x14ac:dyDescent="0.3">
      <c r="A312" s="20" t="e">
        <f t="shared" si="6"/>
        <v>#REF!</v>
      </c>
      <c r="B312" s="164" t="str">
        <f>IF('Member Bookings'!$B203=0,"",'Member Bookings'!$B203)</f>
        <v/>
      </c>
      <c r="C312" s="165"/>
      <c r="D312" s="21" t="str">
        <f>IF('Member Bookings'!$E203=0,"",'Member Bookings'!$E203)</f>
        <v/>
      </c>
      <c r="E312" s="20" t="str">
        <f>IF('Member Bookings'!$F203=0,"",'Member Bookings'!$F203)</f>
        <v/>
      </c>
      <c r="F312" s="22" t="str">
        <f>IF('Member Bookings'!$K203=0,"",'Member Bookings'!$K203)</f>
        <v/>
      </c>
      <c r="G312" s="145"/>
      <c r="H312" s="145"/>
      <c r="I312" s="145"/>
      <c r="J312" s="145"/>
      <c r="K312" s="145"/>
      <c r="L312" s="145"/>
    </row>
    <row r="313" spans="1:12" x14ac:dyDescent="0.3">
      <c r="A313" s="20" t="e">
        <f t="shared" si="6"/>
        <v>#REF!</v>
      </c>
      <c r="B313" s="164" t="str">
        <f>IF('Member Bookings'!$B204=0,"",'Member Bookings'!$B204)</f>
        <v/>
      </c>
      <c r="C313" s="165"/>
      <c r="D313" s="21" t="str">
        <f>IF('Member Bookings'!$E204=0,"",'Member Bookings'!$E204)</f>
        <v/>
      </c>
      <c r="E313" s="20" t="str">
        <f>IF('Member Bookings'!$F204=0,"",'Member Bookings'!$F204)</f>
        <v/>
      </c>
      <c r="F313" s="22" t="str">
        <f>IF('Member Bookings'!$K204=0,"",'Member Bookings'!$K204)</f>
        <v/>
      </c>
      <c r="G313" s="145"/>
      <c r="H313" s="145"/>
      <c r="I313" s="145"/>
      <c r="J313" s="145"/>
      <c r="K313" s="145"/>
      <c r="L313" s="145"/>
    </row>
    <row r="315" spans="1:12" x14ac:dyDescent="0.3">
      <c r="A315" s="5" t="s">
        <v>188</v>
      </c>
    </row>
    <row r="316" spans="1:12" x14ac:dyDescent="0.3">
      <c r="A316" t="s">
        <v>189</v>
      </c>
    </row>
    <row r="317" spans="1:12" x14ac:dyDescent="0.3">
      <c r="A317" s="166" t="s">
        <v>190</v>
      </c>
      <c r="B317" s="167"/>
      <c r="C317" s="160"/>
      <c r="D317" s="168" t="s">
        <v>191</v>
      </c>
      <c r="E317" s="160"/>
      <c r="F317" s="170" t="s">
        <v>192</v>
      </c>
      <c r="G317" s="152"/>
      <c r="H317" s="153"/>
      <c r="I317" s="168" t="s">
        <v>191</v>
      </c>
      <c r="J317" s="152"/>
      <c r="K317" s="153"/>
    </row>
    <row r="318" spans="1:12" x14ac:dyDescent="0.3">
      <c r="A318" s="166"/>
      <c r="B318" s="167"/>
      <c r="C318" s="161"/>
      <c r="D318" s="168"/>
      <c r="E318" s="161"/>
      <c r="F318" s="170"/>
      <c r="G318" s="154"/>
      <c r="H318" s="155"/>
      <c r="I318" s="168"/>
      <c r="J318" s="154"/>
      <c r="K318" s="155"/>
    </row>
  </sheetData>
  <mergeCells count="741">
    <mergeCell ref="A109:A110"/>
    <mergeCell ref="B109:C110"/>
    <mergeCell ref="D109:D110"/>
    <mergeCell ref="E109:E110"/>
    <mergeCell ref="F109:F110"/>
    <mergeCell ref="G109:I110"/>
    <mergeCell ref="J109:L109"/>
    <mergeCell ref="J110:L110"/>
    <mergeCell ref="A122:B123"/>
    <mergeCell ref="B114:C114"/>
    <mergeCell ref="G114:I114"/>
    <mergeCell ref="J114:L114"/>
    <mergeCell ref="B115:C115"/>
    <mergeCell ref="G115:I115"/>
    <mergeCell ref="J115:L115"/>
    <mergeCell ref="B112:C112"/>
    <mergeCell ref="G112:I112"/>
    <mergeCell ref="J112:L112"/>
    <mergeCell ref="B113:C113"/>
    <mergeCell ref="G113:I113"/>
    <mergeCell ref="J113:L113"/>
    <mergeCell ref="C122:C123"/>
    <mergeCell ref="D122:D123"/>
    <mergeCell ref="E122:E123"/>
    <mergeCell ref="A59:A60"/>
    <mergeCell ref="B59:C60"/>
    <mergeCell ref="D59:D60"/>
    <mergeCell ref="E59:E60"/>
    <mergeCell ref="F59:F60"/>
    <mergeCell ref="G59:I60"/>
    <mergeCell ref="J59:L59"/>
    <mergeCell ref="J60:L60"/>
    <mergeCell ref="J133:L133"/>
    <mergeCell ref="G133:I133"/>
    <mergeCell ref="J132:L132"/>
    <mergeCell ref="G132:I132"/>
    <mergeCell ref="B133:C133"/>
    <mergeCell ref="B132:C132"/>
    <mergeCell ref="B128:C128"/>
    <mergeCell ref="G128:I128"/>
    <mergeCell ref="J128:L128"/>
    <mergeCell ref="B129:C129"/>
    <mergeCell ref="G129:I129"/>
    <mergeCell ref="J129:L129"/>
    <mergeCell ref="B126:C126"/>
    <mergeCell ref="G126:I126"/>
    <mergeCell ref="J126:L126"/>
    <mergeCell ref="B127:C127"/>
    <mergeCell ref="A55:F56"/>
    <mergeCell ref="A34:A35"/>
    <mergeCell ref="B34:C35"/>
    <mergeCell ref="D34:D35"/>
    <mergeCell ref="E34:E35"/>
    <mergeCell ref="F34:F35"/>
    <mergeCell ref="G34:I35"/>
    <mergeCell ref="J34:L34"/>
    <mergeCell ref="J35:L35"/>
    <mergeCell ref="F24:F25"/>
    <mergeCell ref="G24:H25"/>
    <mergeCell ref="I24:I25"/>
    <mergeCell ref="A49:B50"/>
    <mergeCell ref="C49:C50"/>
    <mergeCell ref="D49:D50"/>
    <mergeCell ref="E49:E50"/>
    <mergeCell ref="F49:F50"/>
    <mergeCell ref="G49:H50"/>
    <mergeCell ref="I49:I50"/>
    <mergeCell ref="B38:C38"/>
    <mergeCell ref="I317:I318"/>
    <mergeCell ref="J317:K318"/>
    <mergeCell ref="A317:B318"/>
    <mergeCell ref="C317:C318"/>
    <mergeCell ref="D317:D318"/>
    <mergeCell ref="E317:E318"/>
    <mergeCell ref="F317:F318"/>
    <mergeCell ref="G317:H318"/>
    <mergeCell ref="B312:C312"/>
    <mergeCell ref="G312:I312"/>
    <mergeCell ref="J312:L312"/>
    <mergeCell ref="B313:C313"/>
    <mergeCell ref="G313:I313"/>
    <mergeCell ref="J313:L313"/>
    <mergeCell ref="B310:C310"/>
    <mergeCell ref="G310:I310"/>
    <mergeCell ref="J310:L310"/>
    <mergeCell ref="B311:C311"/>
    <mergeCell ref="G311:I311"/>
    <mergeCell ref="J311:L311"/>
    <mergeCell ref="B308:C308"/>
    <mergeCell ref="G308:I308"/>
    <mergeCell ref="J308:L308"/>
    <mergeCell ref="B309:C309"/>
    <mergeCell ref="G309:I309"/>
    <mergeCell ref="J309:L309"/>
    <mergeCell ref="B306:C306"/>
    <mergeCell ref="G306:I306"/>
    <mergeCell ref="J306:L306"/>
    <mergeCell ref="B307:C307"/>
    <mergeCell ref="G307:I307"/>
    <mergeCell ref="J307:L307"/>
    <mergeCell ref="B304:C304"/>
    <mergeCell ref="G304:I304"/>
    <mergeCell ref="J304:L304"/>
    <mergeCell ref="B305:C305"/>
    <mergeCell ref="G305:I305"/>
    <mergeCell ref="J305:L305"/>
    <mergeCell ref="B302:C302"/>
    <mergeCell ref="G302:I302"/>
    <mergeCell ref="J302:L302"/>
    <mergeCell ref="B303:C303"/>
    <mergeCell ref="G303:I303"/>
    <mergeCell ref="J303:L303"/>
    <mergeCell ref="B300:C300"/>
    <mergeCell ref="G300:I300"/>
    <mergeCell ref="J300:L300"/>
    <mergeCell ref="B301:C301"/>
    <mergeCell ref="G301:I301"/>
    <mergeCell ref="J301:L301"/>
    <mergeCell ref="B298:C298"/>
    <mergeCell ref="G298:I298"/>
    <mergeCell ref="J298:L298"/>
    <mergeCell ref="B299:C299"/>
    <mergeCell ref="G299:I299"/>
    <mergeCell ref="J299:L299"/>
    <mergeCell ref="B296:C296"/>
    <mergeCell ref="G296:I296"/>
    <mergeCell ref="J296:L296"/>
    <mergeCell ref="B297:C297"/>
    <mergeCell ref="G297:I297"/>
    <mergeCell ref="J297:L297"/>
    <mergeCell ref="B294:C294"/>
    <mergeCell ref="G294:I294"/>
    <mergeCell ref="J294:L294"/>
    <mergeCell ref="B295:C295"/>
    <mergeCell ref="G295:I295"/>
    <mergeCell ref="J295:L295"/>
    <mergeCell ref="B292:C292"/>
    <mergeCell ref="G292:I292"/>
    <mergeCell ref="J292:L292"/>
    <mergeCell ref="B293:C293"/>
    <mergeCell ref="G293:I293"/>
    <mergeCell ref="J293:L293"/>
    <mergeCell ref="B290:C290"/>
    <mergeCell ref="G290:I290"/>
    <mergeCell ref="J290:L290"/>
    <mergeCell ref="B291:C291"/>
    <mergeCell ref="G291:I291"/>
    <mergeCell ref="J291:L291"/>
    <mergeCell ref="B288:C288"/>
    <mergeCell ref="G288:I288"/>
    <mergeCell ref="J288:L288"/>
    <mergeCell ref="B289:C289"/>
    <mergeCell ref="G289:I289"/>
    <mergeCell ref="J289:L289"/>
    <mergeCell ref="B286:C286"/>
    <mergeCell ref="G286:I286"/>
    <mergeCell ref="J286:L286"/>
    <mergeCell ref="B287:C287"/>
    <mergeCell ref="G287:I287"/>
    <mergeCell ref="J287:L287"/>
    <mergeCell ref="B284:C284"/>
    <mergeCell ref="G284:I284"/>
    <mergeCell ref="J284:L284"/>
    <mergeCell ref="B285:C285"/>
    <mergeCell ref="G285:I285"/>
    <mergeCell ref="J285:L285"/>
    <mergeCell ref="B282:C282"/>
    <mergeCell ref="G282:I282"/>
    <mergeCell ref="J282:L282"/>
    <mergeCell ref="B283:C283"/>
    <mergeCell ref="G283:I283"/>
    <mergeCell ref="J283:L283"/>
    <mergeCell ref="B280:C280"/>
    <mergeCell ref="G280:I280"/>
    <mergeCell ref="J280:L280"/>
    <mergeCell ref="B281:C281"/>
    <mergeCell ref="G281:I281"/>
    <mergeCell ref="J281:L281"/>
    <mergeCell ref="B278:C278"/>
    <mergeCell ref="G278:I278"/>
    <mergeCell ref="J278:L278"/>
    <mergeCell ref="B279:C279"/>
    <mergeCell ref="G279:I279"/>
    <mergeCell ref="J279:L279"/>
    <mergeCell ref="B276:C276"/>
    <mergeCell ref="G276:I276"/>
    <mergeCell ref="J276:L276"/>
    <mergeCell ref="B277:C277"/>
    <mergeCell ref="G277:I277"/>
    <mergeCell ref="J277:L277"/>
    <mergeCell ref="J273:L273"/>
    <mergeCell ref="B274:C274"/>
    <mergeCell ref="G274:I274"/>
    <mergeCell ref="J274:L274"/>
    <mergeCell ref="B275:C275"/>
    <mergeCell ref="G275:I275"/>
    <mergeCell ref="J275:L275"/>
    <mergeCell ref="I263:I264"/>
    <mergeCell ref="J263:K264"/>
    <mergeCell ref="A268:F269"/>
    <mergeCell ref="A272:A273"/>
    <mergeCell ref="B272:C273"/>
    <mergeCell ref="D272:D273"/>
    <mergeCell ref="E272:E273"/>
    <mergeCell ref="F272:F273"/>
    <mergeCell ref="G272:I273"/>
    <mergeCell ref="J272:L272"/>
    <mergeCell ref="A263:B264"/>
    <mergeCell ref="C263:C264"/>
    <mergeCell ref="D263:D264"/>
    <mergeCell ref="E263:E264"/>
    <mergeCell ref="F263:F264"/>
    <mergeCell ref="G263:H264"/>
    <mergeCell ref="B258:C258"/>
    <mergeCell ref="G258:I258"/>
    <mergeCell ref="J258:L258"/>
    <mergeCell ref="B259:C259"/>
    <mergeCell ref="G259:I259"/>
    <mergeCell ref="J259:L259"/>
    <mergeCell ref="B256:C256"/>
    <mergeCell ref="G256:I256"/>
    <mergeCell ref="J256:L256"/>
    <mergeCell ref="B257:C257"/>
    <mergeCell ref="G257:I257"/>
    <mergeCell ref="J257:L257"/>
    <mergeCell ref="B254:C254"/>
    <mergeCell ref="G254:I254"/>
    <mergeCell ref="J254:L254"/>
    <mergeCell ref="B255:C255"/>
    <mergeCell ref="G255:I255"/>
    <mergeCell ref="J255:L255"/>
    <mergeCell ref="B252:C252"/>
    <mergeCell ref="G252:I252"/>
    <mergeCell ref="J252:L252"/>
    <mergeCell ref="B253:C253"/>
    <mergeCell ref="G253:I253"/>
    <mergeCell ref="J253:L253"/>
    <mergeCell ref="B250:C250"/>
    <mergeCell ref="G250:I250"/>
    <mergeCell ref="J250:L250"/>
    <mergeCell ref="B251:C251"/>
    <mergeCell ref="G251:I251"/>
    <mergeCell ref="J251:L251"/>
    <mergeCell ref="B248:C248"/>
    <mergeCell ref="G248:I248"/>
    <mergeCell ref="J248:L248"/>
    <mergeCell ref="B249:C249"/>
    <mergeCell ref="G249:I249"/>
    <mergeCell ref="J249:L249"/>
    <mergeCell ref="B246:C246"/>
    <mergeCell ref="G246:I246"/>
    <mergeCell ref="J246:L246"/>
    <mergeCell ref="B247:C247"/>
    <mergeCell ref="G247:I247"/>
    <mergeCell ref="J247:L247"/>
    <mergeCell ref="B244:C244"/>
    <mergeCell ref="G244:I244"/>
    <mergeCell ref="J244:L244"/>
    <mergeCell ref="B245:C245"/>
    <mergeCell ref="G245:I245"/>
    <mergeCell ref="J245:L245"/>
    <mergeCell ref="B242:C242"/>
    <mergeCell ref="G242:I242"/>
    <mergeCell ref="J242:L242"/>
    <mergeCell ref="B243:C243"/>
    <mergeCell ref="G243:I243"/>
    <mergeCell ref="J243:L243"/>
    <mergeCell ref="B240:C240"/>
    <mergeCell ref="G240:I240"/>
    <mergeCell ref="J240:L240"/>
    <mergeCell ref="B241:C241"/>
    <mergeCell ref="G241:I241"/>
    <mergeCell ref="J241:L241"/>
    <mergeCell ref="B238:C238"/>
    <mergeCell ref="G238:I238"/>
    <mergeCell ref="J238:L238"/>
    <mergeCell ref="B239:C239"/>
    <mergeCell ref="G239:I239"/>
    <mergeCell ref="J239:L239"/>
    <mergeCell ref="B236:C236"/>
    <mergeCell ref="G236:I236"/>
    <mergeCell ref="J236:L236"/>
    <mergeCell ref="B237:C237"/>
    <mergeCell ref="G237:I237"/>
    <mergeCell ref="J237:L237"/>
    <mergeCell ref="B234:C234"/>
    <mergeCell ref="G234:I234"/>
    <mergeCell ref="J234:L234"/>
    <mergeCell ref="B235:C235"/>
    <mergeCell ref="G235:I235"/>
    <mergeCell ref="J235:L235"/>
    <mergeCell ref="B232:C232"/>
    <mergeCell ref="G232:I232"/>
    <mergeCell ref="J232:L232"/>
    <mergeCell ref="B233:C233"/>
    <mergeCell ref="G233:I233"/>
    <mergeCell ref="J233:L233"/>
    <mergeCell ref="B230:C230"/>
    <mergeCell ref="G230:I230"/>
    <mergeCell ref="J230:L230"/>
    <mergeCell ref="B231:C231"/>
    <mergeCell ref="G231:I231"/>
    <mergeCell ref="J231:L231"/>
    <mergeCell ref="B228:C228"/>
    <mergeCell ref="G228:I228"/>
    <mergeCell ref="J228:L228"/>
    <mergeCell ref="B229:C229"/>
    <mergeCell ref="G229:I229"/>
    <mergeCell ref="J229:L229"/>
    <mergeCell ref="B226:C226"/>
    <mergeCell ref="G226:I226"/>
    <mergeCell ref="J226:L226"/>
    <mergeCell ref="B227:C227"/>
    <mergeCell ref="G227:I227"/>
    <mergeCell ref="J227:L227"/>
    <mergeCell ref="B224:C224"/>
    <mergeCell ref="G224:I224"/>
    <mergeCell ref="J224:L224"/>
    <mergeCell ref="B225:C225"/>
    <mergeCell ref="G225:I225"/>
    <mergeCell ref="J225:L225"/>
    <mergeCell ref="B222:C222"/>
    <mergeCell ref="G222:I222"/>
    <mergeCell ref="J222:L222"/>
    <mergeCell ref="B223:C223"/>
    <mergeCell ref="G223:I223"/>
    <mergeCell ref="J223:L223"/>
    <mergeCell ref="J219:L219"/>
    <mergeCell ref="B220:C220"/>
    <mergeCell ref="G220:I220"/>
    <mergeCell ref="J220:L220"/>
    <mergeCell ref="B221:C221"/>
    <mergeCell ref="G221:I221"/>
    <mergeCell ref="J221:L221"/>
    <mergeCell ref="I209:I210"/>
    <mergeCell ref="J209:K210"/>
    <mergeCell ref="A214:F215"/>
    <mergeCell ref="A218:A219"/>
    <mergeCell ref="B218:C219"/>
    <mergeCell ref="D218:D219"/>
    <mergeCell ref="E218:E219"/>
    <mergeCell ref="F218:F219"/>
    <mergeCell ref="G218:I219"/>
    <mergeCell ref="J218:L218"/>
    <mergeCell ref="A209:B210"/>
    <mergeCell ref="C209:C210"/>
    <mergeCell ref="D209:D210"/>
    <mergeCell ref="E209:E210"/>
    <mergeCell ref="F209:F210"/>
    <mergeCell ref="G209:H210"/>
    <mergeCell ref="B204:C204"/>
    <mergeCell ref="G204:I204"/>
    <mergeCell ref="J204:L204"/>
    <mergeCell ref="B205:C205"/>
    <mergeCell ref="G205:I205"/>
    <mergeCell ref="J205:L205"/>
    <mergeCell ref="B202:C202"/>
    <mergeCell ref="G202:I202"/>
    <mergeCell ref="J202:L202"/>
    <mergeCell ref="B203:C203"/>
    <mergeCell ref="G203:I203"/>
    <mergeCell ref="J203:L203"/>
    <mergeCell ref="B200:C200"/>
    <mergeCell ref="G200:I200"/>
    <mergeCell ref="J200:L200"/>
    <mergeCell ref="B201:C201"/>
    <mergeCell ref="G201:I201"/>
    <mergeCell ref="J201:L201"/>
    <mergeCell ref="B198:C198"/>
    <mergeCell ref="G198:I198"/>
    <mergeCell ref="J198:L198"/>
    <mergeCell ref="B199:C199"/>
    <mergeCell ref="G199:I199"/>
    <mergeCell ref="J199:L199"/>
    <mergeCell ref="B196:C196"/>
    <mergeCell ref="G196:I196"/>
    <mergeCell ref="J196:L196"/>
    <mergeCell ref="B197:C197"/>
    <mergeCell ref="G197:I197"/>
    <mergeCell ref="J197:L197"/>
    <mergeCell ref="B194:C194"/>
    <mergeCell ref="G194:I194"/>
    <mergeCell ref="J194:L194"/>
    <mergeCell ref="B195:C195"/>
    <mergeCell ref="G195:I195"/>
    <mergeCell ref="J195:L195"/>
    <mergeCell ref="B192:C192"/>
    <mergeCell ref="G192:I192"/>
    <mergeCell ref="J192:L192"/>
    <mergeCell ref="B193:C193"/>
    <mergeCell ref="G193:I193"/>
    <mergeCell ref="J193:L193"/>
    <mergeCell ref="B190:C190"/>
    <mergeCell ref="G190:I190"/>
    <mergeCell ref="J190:L190"/>
    <mergeCell ref="B191:C191"/>
    <mergeCell ref="G191:I191"/>
    <mergeCell ref="J191:L191"/>
    <mergeCell ref="B188:C188"/>
    <mergeCell ref="G188:I188"/>
    <mergeCell ref="J188:L188"/>
    <mergeCell ref="B189:C189"/>
    <mergeCell ref="G189:I189"/>
    <mergeCell ref="J189:L189"/>
    <mergeCell ref="B186:C186"/>
    <mergeCell ref="G186:I186"/>
    <mergeCell ref="J186:L186"/>
    <mergeCell ref="B187:C187"/>
    <mergeCell ref="G187:I187"/>
    <mergeCell ref="J187:L187"/>
    <mergeCell ref="B184:C184"/>
    <mergeCell ref="G184:I184"/>
    <mergeCell ref="J184:L184"/>
    <mergeCell ref="B185:C185"/>
    <mergeCell ref="G185:I185"/>
    <mergeCell ref="J185:L185"/>
    <mergeCell ref="B182:C182"/>
    <mergeCell ref="G182:I182"/>
    <mergeCell ref="J182:L182"/>
    <mergeCell ref="B183:C183"/>
    <mergeCell ref="G183:I183"/>
    <mergeCell ref="J183:L183"/>
    <mergeCell ref="B180:C180"/>
    <mergeCell ref="G180:I180"/>
    <mergeCell ref="J180:L180"/>
    <mergeCell ref="B181:C181"/>
    <mergeCell ref="G181:I181"/>
    <mergeCell ref="J181:L181"/>
    <mergeCell ref="B178:C178"/>
    <mergeCell ref="G178:I178"/>
    <mergeCell ref="J178:L178"/>
    <mergeCell ref="B179:C179"/>
    <mergeCell ref="G179:I179"/>
    <mergeCell ref="J179:L179"/>
    <mergeCell ref="B176:C176"/>
    <mergeCell ref="G176:I176"/>
    <mergeCell ref="J176:L176"/>
    <mergeCell ref="B177:C177"/>
    <mergeCell ref="G177:I177"/>
    <mergeCell ref="J177:L177"/>
    <mergeCell ref="B174:C174"/>
    <mergeCell ref="G174:I174"/>
    <mergeCell ref="J174:L174"/>
    <mergeCell ref="B175:C175"/>
    <mergeCell ref="G175:I175"/>
    <mergeCell ref="J175:L175"/>
    <mergeCell ref="B172:C172"/>
    <mergeCell ref="G172:I172"/>
    <mergeCell ref="J172:L172"/>
    <mergeCell ref="B173:C173"/>
    <mergeCell ref="G173:I173"/>
    <mergeCell ref="J173:L173"/>
    <mergeCell ref="B170:C170"/>
    <mergeCell ref="G170:I170"/>
    <mergeCell ref="J170:L170"/>
    <mergeCell ref="B171:C171"/>
    <mergeCell ref="G171:I171"/>
    <mergeCell ref="J171:L171"/>
    <mergeCell ref="B168:C168"/>
    <mergeCell ref="G168:I168"/>
    <mergeCell ref="J168:L168"/>
    <mergeCell ref="B169:C169"/>
    <mergeCell ref="G169:I169"/>
    <mergeCell ref="J169:L169"/>
    <mergeCell ref="J165:L165"/>
    <mergeCell ref="B166:C166"/>
    <mergeCell ref="G166:I166"/>
    <mergeCell ref="J166:L166"/>
    <mergeCell ref="B167:C167"/>
    <mergeCell ref="G167:I167"/>
    <mergeCell ref="J167:L167"/>
    <mergeCell ref="I155:I156"/>
    <mergeCell ref="J155:K156"/>
    <mergeCell ref="A160:F161"/>
    <mergeCell ref="A164:A165"/>
    <mergeCell ref="B164:C165"/>
    <mergeCell ref="D164:D165"/>
    <mergeCell ref="E164:E165"/>
    <mergeCell ref="F164:F165"/>
    <mergeCell ref="G164:I165"/>
    <mergeCell ref="J164:L164"/>
    <mergeCell ref="A155:B156"/>
    <mergeCell ref="C155:C156"/>
    <mergeCell ref="D155:D156"/>
    <mergeCell ref="E155:E156"/>
    <mergeCell ref="F155:F156"/>
    <mergeCell ref="G155:H156"/>
    <mergeCell ref="B150:C150"/>
    <mergeCell ref="G150:I150"/>
    <mergeCell ref="J150:L150"/>
    <mergeCell ref="B151:C151"/>
    <mergeCell ref="G151:I151"/>
    <mergeCell ref="J151:L151"/>
    <mergeCell ref="B148:C148"/>
    <mergeCell ref="G148:I148"/>
    <mergeCell ref="J148:L148"/>
    <mergeCell ref="B149:C149"/>
    <mergeCell ref="G149:I149"/>
    <mergeCell ref="J149:L149"/>
    <mergeCell ref="B146:C146"/>
    <mergeCell ref="G146:I146"/>
    <mergeCell ref="J146:L146"/>
    <mergeCell ref="B147:C147"/>
    <mergeCell ref="G147:I147"/>
    <mergeCell ref="J147:L147"/>
    <mergeCell ref="B144:C144"/>
    <mergeCell ref="G144:I144"/>
    <mergeCell ref="J144:L144"/>
    <mergeCell ref="B145:C145"/>
    <mergeCell ref="G145:I145"/>
    <mergeCell ref="J145:L145"/>
    <mergeCell ref="B142:C142"/>
    <mergeCell ref="G142:I142"/>
    <mergeCell ref="J142:L142"/>
    <mergeCell ref="B143:C143"/>
    <mergeCell ref="G143:I143"/>
    <mergeCell ref="J143:L143"/>
    <mergeCell ref="B140:C140"/>
    <mergeCell ref="G140:I140"/>
    <mergeCell ref="J140:L140"/>
    <mergeCell ref="B141:C141"/>
    <mergeCell ref="G141:I141"/>
    <mergeCell ref="J141:L141"/>
    <mergeCell ref="B138:C138"/>
    <mergeCell ref="G138:I138"/>
    <mergeCell ref="J138:L138"/>
    <mergeCell ref="B139:C139"/>
    <mergeCell ref="G139:I139"/>
    <mergeCell ref="J139:L139"/>
    <mergeCell ref="B136:C136"/>
    <mergeCell ref="G136:I136"/>
    <mergeCell ref="J136:L136"/>
    <mergeCell ref="B137:C137"/>
    <mergeCell ref="G137:I137"/>
    <mergeCell ref="J137:L137"/>
    <mergeCell ref="B134:C134"/>
    <mergeCell ref="G134:I134"/>
    <mergeCell ref="J134:L134"/>
    <mergeCell ref="B135:C135"/>
    <mergeCell ref="G135:I135"/>
    <mergeCell ref="J135:L135"/>
    <mergeCell ref="B130:C130"/>
    <mergeCell ref="G130:I130"/>
    <mergeCell ref="J130:L130"/>
    <mergeCell ref="B131:C131"/>
    <mergeCell ref="G131:I131"/>
    <mergeCell ref="J131:L131"/>
    <mergeCell ref="G127:I127"/>
    <mergeCell ref="J127:L127"/>
    <mergeCell ref="B118:C118"/>
    <mergeCell ref="G118:I118"/>
    <mergeCell ref="J118:L118"/>
    <mergeCell ref="B119:C119"/>
    <mergeCell ref="G119:I119"/>
    <mergeCell ref="J119:L119"/>
    <mergeCell ref="B116:C116"/>
    <mergeCell ref="G116:I116"/>
    <mergeCell ref="J116:L116"/>
    <mergeCell ref="B117:C117"/>
    <mergeCell ref="G117:I117"/>
    <mergeCell ref="J117:L117"/>
    <mergeCell ref="F122:F123"/>
    <mergeCell ref="G122:H123"/>
    <mergeCell ref="I122:I123"/>
    <mergeCell ref="J122:K123"/>
    <mergeCell ref="J125:L125"/>
    <mergeCell ref="G125:I125"/>
    <mergeCell ref="B125:C125"/>
    <mergeCell ref="B95:C95"/>
    <mergeCell ref="G95:I95"/>
    <mergeCell ref="J95:L95"/>
    <mergeCell ref="B111:C111"/>
    <mergeCell ref="G111:I111"/>
    <mergeCell ref="J111:L111"/>
    <mergeCell ref="J85:L85"/>
    <mergeCell ref="J86:L86"/>
    <mergeCell ref="B93:C93"/>
    <mergeCell ref="G93:I93"/>
    <mergeCell ref="J93:L93"/>
    <mergeCell ref="B94:C94"/>
    <mergeCell ref="G94:I94"/>
    <mergeCell ref="J94:L94"/>
    <mergeCell ref="A98:B99"/>
    <mergeCell ref="C98:C99"/>
    <mergeCell ref="D98:D99"/>
    <mergeCell ref="E98:E99"/>
    <mergeCell ref="F98:F99"/>
    <mergeCell ref="G98:H99"/>
    <mergeCell ref="I98:I99"/>
    <mergeCell ref="J98:K99"/>
    <mergeCell ref="A105:F106"/>
    <mergeCell ref="B88:C88"/>
    <mergeCell ref="G88:I88"/>
    <mergeCell ref="J88:L88"/>
    <mergeCell ref="B89:C89"/>
    <mergeCell ref="G89:I89"/>
    <mergeCell ref="J89:L89"/>
    <mergeCell ref="A85:A86"/>
    <mergeCell ref="B85:C86"/>
    <mergeCell ref="D85:D86"/>
    <mergeCell ref="E85:E86"/>
    <mergeCell ref="F85:F86"/>
    <mergeCell ref="G85:I86"/>
    <mergeCell ref="B92:C92"/>
    <mergeCell ref="G92:I92"/>
    <mergeCell ref="J92:L92"/>
    <mergeCell ref="B90:C90"/>
    <mergeCell ref="G90:I90"/>
    <mergeCell ref="J90:L90"/>
    <mergeCell ref="B91:C91"/>
    <mergeCell ref="G91:I91"/>
    <mergeCell ref="J91:L91"/>
    <mergeCell ref="B71:C71"/>
    <mergeCell ref="G71:I71"/>
    <mergeCell ref="J71:L71"/>
    <mergeCell ref="B87:C87"/>
    <mergeCell ref="G87:I87"/>
    <mergeCell ref="J87:L87"/>
    <mergeCell ref="J68:L68"/>
    <mergeCell ref="B69:C69"/>
    <mergeCell ref="G69:I69"/>
    <mergeCell ref="J69:L69"/>
    <mergeCell ref="B70:C70"/>
    <mergeCell ref="G70:I70"/>
    <mergeCell ref="J70:L70"/>
    <mergeCell ref="J74:K75"/>
    <mergeCell ref="A74:B75"/>
    <mergeCell ref="C74:C75"/>
    <mergeCell ref="F74:F75"/>
    <mergeCell ref="D74:D75"/>
    <mergeCell ref="A81:F82"/>
    <mergeCell ref="E74:E75"/>
    <mergeCell ref="G74:H75"/>
    <mergeCell ref="I74:I75"/>
    <mergeCell ref="B66:C66"/>
    <mergeCell ref="B67:C67"/>
    <mergeCell ref="G67:I67"/>
    <mergeCell ref="A4:F5"/>
    <mergeCell ref="B68:C68"/>
    <mergeCell ref="G68:I68"/>
    <mergeCell ref="B45:C45"/>
    <mergeCell ref="B46:C46"/>
    <mergeCell ref="B61:C61"/>
    <mergeCell ref="B62:C62"/>
    <mergeCell ref="B63:C63"/>
    <mergeCell ref="B64:C64"/>
    <mergeCell ref="B39:C39"/>
    <mergeCell ref="B40:C40"/>
    <mergeCell ref="B41:C41"/>
    <mergeCell ref="B42:C42"/>
    <mergeCell ref="B43:C43"/>
    <mergeCell ref="B44:C44"/>
    <mergeCell ref="B19:C19"/>
    <mergeCell ref="B20:C20"/>
    <mergeCell ref="B21:C21"/>
    <mergeCell ref="B36:C36"/>
    <mergeCell ref="B37:C37"/>
    <mergeCell ref="A30:F31"/>
    <mergeCell ref="B14:C14"/>
    <mergeCell ref="B15:C15"/>
    <mergeCell ref="B16:C16"/>
    <mergeCell ref="B17:C17"/>
    <mergeCell ref="B18:C18"/>
    <mergeCell ref="J63:L63"/>
    <mergeCell ref="J64:L64"/>
    <mergeCell ref="J65:L65"/>
    <mergeCell ref="J36:L36"/>
    <mergeCell ref="G65:I65"/>
    <mergeCell ref="G19:I19"/>
    <mergeCell ref="G20:I20"/>
    <mergeCell ref="G21:I21"/>
    <mergeCell ref="G36:I36"/>
    <mergeCell ref="G37:I37"/>
    <mergeCell ref="G38:I38"/>
    <mergeCell ref="G16:I16"/>
    <mergeCell ref="G17:I17"/>
    <mergeCell ref="G18:I18"/>
    <mergeCell ref="B65:C65"/>
    <mergeCell ref="A24:B25"/>
    <mergeCell ref="C24:C25"/>
    <mergeCell ref="D24:D25"/>
    <mergeCell ref="E24:E25"/>
    <mergeCell ref="J67:L67"/>
    <mergeCell ref="A8:A9"/>
    <mergeCell ref="B8:C9"/>
    <mergeCell ref="B10:C10"/>
    <mergeCell ref="B11:C11"/>
    <mergeCell ref="B12:C12"/>
    <mergeCell ref="J43:L43"/>
    <mergeCell ref="J44:L44"/>
    <mergeCell ref="J45:L45"/>
    <mergeCell ref="J46:L46"/>
    <mergeCell ref="J61:L61"/>
    <mergeCell ref="J62:L62"/>
    <mergeCell ref="J37:L37"/>
    <mergeCell ref="J38:L38"/>
    <mergeCell ref="J39:L39"/>
    <mergeCell ref="J40:L40"/>
    <mergeCell ref="J41:L41"/>
    <mergeCell ref="J42:L42"/>
    <mergeCell ref="J17:L17"/>
    <mergeCell ref="J18:L18"/>
    <mergeCell ref="J19:L19"/>
    <mergeCell ref="J20:L20"/>
    <mergeCell ref="J21:L21"/>
    <mergeCell ref="B13:C13"/>
    <mergeCell ref="J15:L15"/>
    <mergeCell ref="J16:L16"/>
    <mergeCell ref="G15:I15"/>
    <mergeCell ref="J24:K25"/>
    <mergeCell ref="G66:I66"/>
    <mergeCell ref="G61:I61"/>
    <mergeCell ref="G62:I62"/>
    <mergeCell ref="G63:I63"/>
    <mergeCell ref="G64:I64"/>
    <mergeCell ref="G45:I45"/>
    <mergeCell ref="G46:I46"/>
    <mergeCell ref="G39:I39"/>
    <mergeCell ref="G40:I40"/>
    <mergeCell ref="G41:I41"/>
    <mergeCell ref="G42:I42"/>
    <mergeCell ref="G43:I43"/>
    <mergeCell ref="G44:I44"/>
    <mergeCell ref="J66:L66"/>
    <mergeCell ref="J49:K50"/>
    <mergeCell ref="D8:D9"/>
    <mergeCell ref="E8:E9"/>
    <mergeCell ref="F8:F9"/>
    <mergeCell ref="G8:I9"/>
    <mergeCell ref="J10:L10"/>
    <mergeCell ref="J11:L11"/>
    <mergeCell ref="J12:L12"/>
    <mergeCell ref="J13:L13"/>
    <mergeCell ref="J14:L14"/>
    <mergeCell ref="G13:I13"/>
    <mergeCell ref="G14:I14"/>
    <mergeCell ref="J8:L8"/>
    <mergeCell ref="J9:L9"/>
    <mergeCell ref="G10:I10"/>
    <mergeCell ref="G11:I11"/>
    <mergeCell ref="G12:I12"/>
  </mergeCells>
  <pageMargins left="0.7" right="0.7" top="0.75" bottom="0.75" header="0.3" footer="0.3"/>
  <pageSetup paperSize="9" scale="9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README</vt:lpstr>
      <vt:lpstr>Event Structure</vt:lpstr>
      <vt:lpstr>Budget</vt:lpstr>
      <vt:lpstr>Member Bookings</vt:lpstr>
      <vt:lpstr>NM Bookings</vt:lpstr>
      <vt:lpstr>Steward's report</vt:lpstr>
      <vt:lpstr>Receipt Entry</vt:lpstr>
      <vt:lpstr>allergies</vt:lpstr>
      <vt:lpstr>Gate forms Member pre-filled</vt:lpstr>
      <vt:lpstr>Gate forms NM pre-filled</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Tim Liersch</dc:creator>
  <cp:keywords/>
  <dc:description/>
  <cp:lastModifiedBy>Georgiana Cavendish</cp:lastModifiedBy>
  <cp:revision/>
  <dcterms:created xsi:type="dcterms:W3CDTF">2016-06-05T03:28:09Z</dcterms:created>
  <dcterms:modified xsi:type="dcterms:W3CDTF">2024-04-06T03:57:23Z</dcterms:modified>
  <cp:category/>
  <cp:contentStatus/>
</cp:coreProperties>
</file>